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Итоговый протокол" sheetId="1" r:id="rId1"/>
    <sheet name="Командный зачет" sheetId="2" r:id="rId2"/>
    <sheet name="&quot;Простыня&quot;" sheetId="3" r:id="rId3"/>
    <sheet name="Нормативы" sheetId="4" r:id="rId4"/>
  </sheets>
  <definedNames/>
  <calcPr fullCalcOnLoad="1"/>
</workbook>
</file>

<file path=xl/sharedStrings.xml><?xml version="1.0" encoding="utf-8"?>
<sst xmlns="http://schemas.openxmlformats.org/spreadsheetml/2006/main" count="817" uniqueCount="321">
  <si>
    <t>№</t>
  </si>
  <si>
    <t>п/п</t>
  </si>
  <si>
    <t>Д</t>
  </si>
  <si>
    <t>Кузнецов Игорь</t>
  </si>
  <si>
    <t>Кузнецов Андрей</t>
  </si>
  <si>
    <t>ВОА</t>
  </si>
  <si>
    <t>Носарев Дмитрий</t>
  </si>
  <si>
    <t>Иванов Дмитрий</t>
  </si>
  <si>
    <t>Шашлов Борис</t>
  </si>
  <si>
    <t>Форафонтов Леонид</t>
  </si>
  <si>
    <t>Сергеев Виктор</t>
  </si>
  <si>
    <t>Ушанов Сергей</t>
  </si>
  <si>
    <t>Р</t>
  </si>
  <si>
    <t>Кузнецов Сергей</t>
  </si>
  <si>
    <t>Жеков Алексей</t>
  </si>
  <si>
    <t>Беляев Михаил</t>
  </si>
  <si>
    <t>Сиротенко Вадим</t>
  </si>
  <si>
    <t>Симченков Сергей</t>
  </si>
  <si>
    <t>Гузеев Андрей</t>
  </si>
  <si>
    <t>Миркотан Василий</t>
  </si>
  <si>
    <t>Болысов Дмитрий</t>
  </si>
  <si>
    <t>Бабошин Александр</t>
  </si>
  <si>
    <t>Акимов Сергей</t>
  </si>
  <si>
    <t>Парфенюк Валерий</t>
  </si>
  <si>
    <t>Савостин Дмитрий</t>
  </si>
  <si>
    <t>Попов Григорий</t>
  </si>
  <si>
    <t>Макаров Алексей</t>
  </si>
  <si>
    <t>М</t>
  </si>
  <si>
    <t>Закурдаев Евгений</t>
  </si>
  <si>
    <t>Архипкин Андрей</t>
  </si>
  <si>
    <t>Гусев Владимир</t>
  </si>
  <si>
    <t>Данилова Марина</t>
  </si>
  <si>
    <t>Олифиренко Максим</t>
  </si>
  <si>
    <t>Олифиренко Михаил</t>
  </si>
  <si>
    <t>Бакст Виталий</t>
  </si>
  <si>
    <t>Нигай Александр</t>
  </si>
  <si>
    <t>И</t>
  </si>
  <si>
    <t>Русаков Сергей</t>
  </si>
  <si>
    <t>Павлюков Александр</t>
  </si>
  <si>
    <t>Палкин Павел</t>
  </si>
  <si>
    <t>Голайченко Александр</t>
  </si>
  <si>
    <t>Кузнецов Александр</t>
  </si>
  <si>
    <t>Нетребейко Татьяна</t>
  </si>
  <si>
    <t>Степанов Роман</t>
  </si>
  <si>
    <t>Герасимов Георгий</t>
  </si>
  <si>
    <t>Климкин Сергей</t>
  </si>
  <si>
    <t>Люлин Александр</t>
  </si>
  <si>
    <t>Меламед Михаил</t>
  </si>
  <si>
    <t>Пащенков Павел</t>
  </si>
  <si>
    <t>Степанян Евгений</t>
  </si>
  <si>
    <t>Беркесов Сергей</t>
  </si>
  <si>
    <t>Богачев Петр</t>
  </si>
  <si>
    <t>Зуев Владимир</t>
  </si>
  <si>
    <t>Маслов Андрей</t>
  </si>
  <si>
    <t>Леонтьев Алексей</t>
  </si>
  <si>
    <t>Фролов Дмитрий</t>
  </si>
  <si>
    <t>Мутовин Игорь</t>
  </si>
  <si>
    <t>Л</t>
  </si>
  <si>
    <t>Фомина Светлана</t>
  </si>
  <si>
    <t>Адволодкина Анна</t>
  </si>
  <si>
    <t>Марков Алексей</t>
  </si>
  <si>
    <t>Хватов Виктор</t>
  </si>
  <si>
    <t>Ермаков Виктор</t>
  </si>
  <si>
    <t>Маркин Юрий</t>
  </si>
  <si>
    <t>Карев Дмитрий</t>
  </si>
  <si>
    <t>Карева Александра</t>
  </si>
  <si>
    <t>Катышев Роман</t>
  </si>
  <si>
    <t>Гаврилов Алексей</t>
  </si>
  <si>
    <t>Юрковский Олег</t>
  </si>
  <si>
    <t>Грицюк Анатолий</t>
  </si>
  <si>
    <t>Кукин Анатолий</t>
  </si>
  <si>
    <t>Стогова Лариса</t>
  </si>
  <si>
    <t>Калягин Виктор</t>
  </si>
  <si>
    <t>Антипов Сергей</t>
  </si>
  <si>
    <t>Челноков Сергей</t>
  </si>
  <si>
    <t>Адволодкин Алексей</t>
  </si>
  <si>
    <t>Михайлов Александр</t>
  </si>
  <si>
    <t>Исаев Андрей</t>
  </si>
  <si>
    <t>Пономарев Владимир</t>
  </si>
  <si>
    <t>Максимов Виктор</t>
  </si>
  <si>
    <t>Базелюк Юрий</t>
  </si>
  <si>
    <t>Аляутдинов Ринат</t>
  </si>
  <si>
    <t>Кипербанд Евгений</t>
  </si>
  <si>
    <t>Виноградова Ольга</t>
  </si>
  <si>
    <t>Карлов Андрей</t>
  </si>
  <si>
    <t>МихайловскийКонстантин</t>
  </si>
  <si>
    <t>Чуркин Михаил</t>
  </si>
  <si>
    <t>Журавлев Сергей</t>
  </si>
  <si>
    <t>Андронов Алексей</t>
  </si>
  <si>
    <t>Егорова Марина</t>
  </si>
  <si>
    <t>Колмыков Сергей</t>
  </si>
  <si>
    <t>Есенина Ольга</t>
  </si>
  <si>
    <t>Ярославцев Андрей</t>
  </si>
  <si>
    <t>Мишин Владимир</t>
  </si>
  <si>
    <t>Зутарев Михаил</t>
  </si>
  <si>
    <t>Ерзин Павел</t>
  </si>
  <si>
    <t>Петров Владимир</t>
  </si>
  <si>
    <t>Дикарев Аркадий</t>
  </si>
  <si>
    <t>Гордеев Виталий</t>
  </si>
  <si>
    <t>Касьянов Владимир</t>
  </si>
  <si>
    <t>Чебушев Алексей</t>
  </si>
  <si>
    <t>Маренинов Роман</t>
  </si>
  <si>
    <t>Дамчин Сергей</t>
  </si>
  <si>
    <t>Ломов Сергей</t>
  </si>
  <si>
    <t>Ильяков Иван</t>
  </si>
  <si>
    <t>Гнездилов Борис</t>
  </si>
  <si>
    <t>Купрюхин Александр</t>
  </si>
  <si>
    <t>Куприянова Марина</t>
  </si>
  <si>
    <t>Видягин Андрей</t>
  </si>
  <si>
    <t>Катанов Александр</t>
  </si>
  <si>
    <t>Зверев Юрий</t>
  </si>
  <si>
    <t>Черников Дмитрий</t>
  </si>
  <si>
    <t>Козлов Андрей</t>
  </si>
  <si>
    <t>Королев Вадим</t>
  </si>
  <si>
    <t>Конищев Михаил</t>
  </si>
  <si>
    <t>Белкина Ксения</t>
  </si>
  <si>
    <t>Доронин Дмитрий</t>
  </si>
  <si>
    <t>Лескин Олег</t>
  </si>
  <si>
    <t>Васильев Владимир</t>
  </si>
  <si>
    <t>Матвеев Александр</t>
  </si>
  <si>
    <t>Тронин Александр</t>
  </si>
  <si>
    <t>Янчуков Игорь</t>
  </si>
  <si>
    <t>Харитонов Игорь</t>
  </si>
  <si>
    <t>Мордвинкин Илья</t>
  </si>
  <si>
    <t>Цитринбаум Максим</t>
  </si>
  <si>
    <t>Комиссаров Павел</t>
  </si>
  <si>
    <t>Утц Валерий</t>
  </si>
  <si>
    <t>Зубов Михаил</t>
  </si>
  <si>
    <t>Кинцурашвили Николай</t>
  </si>
  <si>
    <t>Лукинова Татьяна</t>
  </si>
  <si>
    <t>Павлик Богдан</t>
  </si>
  <si>
    <t>Кирсанкин Сергей</t>
  </si>
  <si>
    <t>Нагайцев Владимир</t>
  </si>
  <si>
    <t>Чукалов Роман</t>
  </si>
  <si>
    <t>Овсянников Андрей</t>
  </si>
  <si>
    <t>Суйский Павел</t>
  </si>
  <si>
    <t>Хакягов Олег</t>
  </si>
  <si>
    <t>Игумнова Наталья</t>
  </si>
  <si>
    <t>Холмов Владимир</t>
  </si>
  <si>
    <t>Пенько Жанета</t>
  </si>
  <si>
    <t>Гайнутдинова Румия</t>
  </si>
  <si>
    <t>Демидов Виктор</t>
  </si>
  <si>
    <t>Никонтас Василий</t>
  </si>
  <si>
    <t>Енцов Юрий</t>
  </si>
  <si>
    <t>Бомза Александр</t>
  </si>
  <si>
    <t>Липанов Анатолий</t>
  </si>
  <si>
    <t>Липанов Игорь</t>
  </si>
  <si>
    <t>Круглякова Елена</t>
  </si>
  <si>
    <t>Круглякова Татьяна</t>
  </si>
  <si>
    <t>Серебрякова Оксана</t>
  </si>
  <si>
    <t>Кирюхина Татьяна</t>
  </si>
  <si>
    <t>Тюрин Владимир</t>
  </si>
  <si>
    <t>Тюрина Елена</t>
  </si>
  <si>
    <t>Почивалов Александр</t>
  </si>
  <si>
    <t>Усова Тамара</t>
  </si>
  <si>
    <t>Мамаев Гарольд</t>
  </si>
  <si>
    <t>Петраков Геннадий</t>
  </si>
  <si>
    <t>Круглов Сергей</t>
  </si>
  <si>
    <t>Коптев Андрей</t>
  </si>
  <si>
    <t>Уперенко Александр</t>
  </si>
  <si>
    <t>Сергеев Андрей</t>
  </si>
  <si>
    <t>Морозов Валерий</t>
  </si>
  <si>
    <t>Марасанов Анатолий</t>
  </si>
  <si>
    <t>Соловьев Геннадий</t>
  </si>
  <si>
    <t>Соловьева Ольга</t>
  </si>
  <si>
    <t>Вахлаков Виктор</t>
  </si>
  <si>
    <t>Кишинский Анатолий</t>
  </si>
  <si>
    <t>Кочановский Андрей</t>
  </si>
  <si>
    <t>Павин Дмитрий</t>
  </si>
  <si>
    <t>Гнездилова Евгения</t>
  </si>
  <si>
    <t>Шепель Елена</t>
  </si>
  <si>
    <t>Керязь Олег</t>
  </si>
  <si>
    <t>Николин Александр</t>
  </si>
  <si>
    <t>Добрынин Алексей</t>
  </si>
  <si>
    <t>Потапов Александр</t>
  </si>
  <si>
    <t>Карбанов Олег</t>
  </si>
  <si>
    <t>Чернейкин Алексей</t>
  </si>
  <si>
    <t>Марков Сергей</t>
  </si>
  <si>
    <t>Комиссаров Игорь</t>
  </si>
  <si>
    <t>Гуляев Алексей</t>
  </si>
  <si>
    <t>Шарапов Алексей</t>
  </si>
  <si>
    <t>Алексеенко Дмитрий</t>
  </si>
  <si>
    <t>Алексеенко Алексей</t>
  </si>
  <si>
    <t>Редкин Александр</t>
  </si>
  <si>
    <t>Житомирский Владимир</t>
  </si>
  <si>
    <t>Лахов Михаил</t>
  </si>
  <si>
    <t>Репин Геннадий</t>
  </si>
  <si>
    <t>Андреев Сергей</t>
  </si>
  <si>
    <t>Яковлев Антон</t>
  </si>
  <si>
    <t>Горюнова Ирина</t>
  </si>
  <si>
    <t>Синотин Денис</t>
  </si>
  <si>
    <t>Тепикин Михаил</t>
  </si>
  <si>
    <t>Зорин Михаил</t>
  </si>
  <si>
    <t>Колобков Дмитрий</t>
  </si>
  <si>
    <t>Бабарцев Виктор</t>
  </si>
  <si>
    <t>Горбачев Олег</t>
  </si>
  <si>
    <t>Горбачев Дмитрий</t>
  </si>
  <si>
    <t>Меркулов Дмитрий</t>
  </si>
  <si>
    <t>Лукьянкин Алексей</t>
  </si>
  <si>
    <t>Сход</t>
  </si>
  <si>
    <t>Без света на ВКВ-4</t>
  </si>
  <si>
    <t>Опоздание на секциии свыше 15 мин.</t>
  </si>
  <si>
    <t>Пропуск ВКВ-3</t>
  </si>
  <si>
    <t>Пропуск ВКВ-2</t>
  </si>
  <si>
    <t>Пропуск ВКВ-3 и ВКВ-4</t>
  </si>
  <si>
    <t>Безсвета на КВ-2</t>
  </si>
  <si>
    <t>Пропуск ДС-2 Финиш и ВКВ-2</t>
  </si>
  <si>
    <t>Без света на ДС-3</t>
  </si>
  <si>
    <t>Без света на ДС-5</t>
  </si>
  <si>
    <t>Без света на ВКВ-3</t>
  </si>
  <si>
    <t>Пропуск ДС-5 Старт</t>
  </si>
  <si>
    <t>Пропуск ДС-2 Старт</t>
  </si>
  <si>
    <t>Без всета на ВКВ-3</t>
  </si>
  <si>
    <t>Пропуск ДС-2 финиш и ВКВ-2</t>
  </si>
  <si>
    <t>Старт.</t>
  </si>
  <si>
    <t>номер</t>
  </si>
  <si>
    <t>Зачет</t>
  </si>
  <si>
    <t>1-й Водитель</t>
  </si>
  <si>
    <t>2-й Водитель</t>
  </si>
  <si>
    <t>Очки</t>
  </si>
  <si>
    <t>Место</t>
  </si>
  <si>
    <t>Абс.</t>
  </si>
  <si>
    <t>XXV традиционное ралли "Подмосковье-2000"</t>
  </si>
  <si>
    <t>ИТОГОВЫЙ ПРОТОКОЛ ЛИЧНЫХ ЗАЧЕТОВ</t>
  </si>
  <si>
    <t>п. Новогорск</t>
  </si>
  <si>
    <t>Спортивный Комиссар</t>
  </si>
  <si>
    <t>Игорь КОНОВАЛОВ</t>
  </si>
  <si>
    <t>Руководитель Гонки</t>
  </si>
  <si>
    <t>Алексей ЕРШОВ</t>
  </si>
  <si>
    <t>Главный Секретарь</t>
  </si>
  <si>
    <t>Ирина ЖУКОВА</t>
  </si>
  <si>
    <t xml:space="preserve">XXV                           ТРАДИЦИОННОЕ                                                РАЛЛИ </t>
  </si>
  <si>
    <t>" ПОДМОСКОВЬЕ           -          2000 "</t>
  </si>
  <si>
    <t>пансионат "Новогорск"</t>
  </si>
  <si>
    <t>15 октября 2000 г.</t>
  </si>
  <si>
    <t>ЭКИПАЖ</t>
  </si>
  <si>
    <t>1-я Секция</t>
  </si>
  <si>
    <t>2-я Секция</t>
  </si>
  <si>
    <t>3-я Секция</t>
  </si>
  <si>
    <t>РЕЗУЛЬТАТ</t>
  </si>
  <si>
    <t>МЕСТО</t>
  </si>
  <si>
    <t>КВ-1</t>
  </si>
  <si>
    <t>КВ-1А</t>
  </si>
  <si>
    <t>ДС-1</t>
  </si>
  <si>
    <t>ВКВ-1</t>
  </si>
  <si>
    <t>КВ-2</t>
  </si>
  <si>
    <t>ДС-2</t>
  </si>
  <si>
    <t>ВКВ-2</t>
  </si>
  <si>
    <t>КВ-3</t>
  </si>
  <si>
    <t>ДС-3</t>
  </si>
  <si>
    <t>КВ-4</t>
  </si>
  <si>
    <t>КВ-4А</t>
  </si>
  <si>
    <t>КВ-4Б</t>
  </si>
  <si>
    <t>ДС-4</t>
  </si>
  <si>
    <t>ВКВ-3</t>
  </si>
  <si>
    <t>КВ-5</t>
  </si>
  <si>
    <t>ДС-5</t>
  </si>
  <si>
    <t>ВКВ-4</t>
  </si>
  <si>
    <t>КВ-6</t>
  </si>
  <si>
    <t>ДС-6</t>
  </si>
  <si>
    <t>ДС-6А</t>
  </si>
  <si>
    <t>КВ-7</t>
  </si>
  <si>
    <t>КВ-7А</t>
  </si>
  <si>
    <t>КВ-7Б</t>
  </si>
  <si>
    <t>ДС-7</t>
  </si>
  <si>
    <t>ДС-7А</t>
  </si>
  <si>
    <t>ДС-7Б</t>
  </si>
  <si>
    <t>КВ-8</t>
  </si>
  <si>
    <t>Зач.</t>
  </si>
  <si>
    <t>Опоздание свыше 15 мин.</t>
  </si>
  <si>
    <t>Без света на ВКВ-2</t>
  </si>
  <si>
    <t>Без всета на ВКВ-4</t>
  </si>
  <si>
    <t>Пропуск ДС-2Ф и ВКВ-2</t>
  </si>
  <si>
    <t>Без светана ДС-3</t>
  </si>
  <si>
    <t>Отсутствие отметки ДС-5С</t>
  </si>
  <si>
    <t>Отсутствие отметки ДС-2С</t>
  </si>
  <si>
    <t>Отсутствие ДС-2Ф и ВКВ-2</t>
  </si>
  <si>
    <t>XXV Традиционное ралли "Подмосковье-2000"</t>
  </si>
  <si>
    <t>ИТОГОВЫЙ ПРОТОКОЛ КОМАНДНОГО ЗАЧЕТА</t>
  </si>
  <si>
    <t>15.10.2000 г.</t>
  </si>
  <si>
    <t>Команда</t>
  </si>
  <si>
    <t>МОС ВОА</t>
  </si>
  <si>
    <t>Кузнецов - Ралли</t>
  </si>
  <si>
    <t>Мытищинские ГО МОО ВОА</t>
  </si>
  <si>
    <t>Конкуренты</t>
  </si>
  <si>
    <t>Нивоводы</t>
  </si>
  <si>
    <t>Пафос - Рейсинг</t>
  </si>
  <si>
    <t>МООО ВОИ - МАКИ</t>
  </si>
  <si>
    <t>МАКИ</t>
  </si>
  <si>
    <t>ВОА Подольск</t>
  </si>
  <si>
    <t>Автолюбовь</t>
  </si>
  <si>
    <t>СР УГИБДД МО-1</t>
  </si>
  <si>
    <t>Жуковские</t>
  </si>
  <si>
    <t>СР УГИБДД МО-2</t>
  </si>
  <si>
    <t>нет зачета</t>
  </si>
  <si>
    <t>ГУП Мострансавто а/к 1786</t>
  </si>
  <si>
    <t>Митинский "Завод Мир"</t>
  </si>
  <si>
    <t xml:space="preserve">8-й СБ ДПС </t>
  </si>
  <si>
    <t>2-й СП ДПС (Южный)</t>
  </si>
  <si>
    <t>Спортивный Комиссар                                                      Игорь КОНОВАЛОВ</t>
  </si>
  <si>
    <t>Руководитель Гонки                                                         Алексей ЕРШОВ</t>
  </si>
  <si>
    <t>Главный Секретарь                                                         Ирина ЖУКОВА</t>
  </si>
  <si>
    <t>НОРМАТИВЫ   РД</t>
  </si>
  <si>
    <t>Скорость на РД</t>
  </si>
  <si>
    <t>Время</t>
  </si>
  <si>
    <t>Норматив</t>
  </si>
  <si>
    <t>4' 28"</t>
  </si>
  <si>
    <t xml:space="preserve">ДС-2 </t>
  </si>
  <si>
    <t>30' 36"</t>
  </si>
  <si>
    <t>32' 47"</t>
  </si>
  <si>
    <t>0' 40"</t>
  </si>
  <si>
    <t>27' 44"</t>
  </si>
  <si>
    <t>НОРМАТИВЫ   ВКВ</t>
  </si>
  <si>
    <t>Расстояние</t>
  </si>
  <si>
    <t>Средняя</t>
  </si>
  <si>
    <t>Время в</t>
  </si>
  <si>
    <t>от КВ</t>
  </si>
  <si>
    <t>скорость</t>
  </si>
  <si>
    <t>дороге</t>
  </si>
  <si>
    <t>Льгота</t>
  </si>
  <si>
    <t>(не менее)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</si>
</sst>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Narrow"/>
      <family val="0"/>
    </font>
    <font>
      <i/>
      <sz val="10"/>
      <name val="Arial Narrow"/>
      <family val="2"/>
    </font>
    <font>
      <sz val="20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center"/>
    </xf>
    <xf numFmtId="20" fontId="0" fillId="2" borderId="7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13" xfId="0" applyFill="1" applyBorder="1" applyAlignment="1">
      <alignment horizontal="center"/>
    </xf>
    <xf numFmtId="20" fontId="0" fillId="2" borderId="14" xfId="0" applyNumberFormat="1" applyFill="1" applyBorder="1" applyAlignment="1">
      <alignment horizontal="center"/>
    </xf>
    <xf numFmtId="20" fontId="0" fillId="2" borderId="15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" fontId="0" fillId="0" borderId="28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1" fontId="0" fillId="0" borderId="3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0" fontId="0" fillId="0" borderId="1" xfId="0" applyNumberFormat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1" fontId="6" fillId="2" borderId="39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2" fontId="6" fillId="2" borderId="3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2" fontId="6" fillId="2" borderId="40" xfId="0" applyNumberFormat="1" applyFon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2" fontId="9" fillId="2" borderId="44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2" borderId="26" xfId="0" applyNumberFormat="1" applyFont="1" applyFill="1" applyBorder="1" applyAlignment="1">
      <alignment horizontal="center"/>
    </xf>
    <xf numFmtId="2" fontId="0" fillId="2" borderId="45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2" fontId="0" fillId="2" borderId="30" xfId="0" applyNumberFormat="1" applyFont="1" applyFill="1" applyBorder="1" applyAlignment="1">
      <alignment horizontal="center"/>
    </xf>
    <xf numFmtId="2" fontId="0" fillId="2" borderId="4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1</xdr:col>
      <xdr:colOff>381000</xdr:colOff>
      <xdr:row>1</xdr:row>
      <xdr:rowOff>476250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657225</xdr:colOff>
      <xdr:row>1</xdr:row>
      <xdr:rowOff>466725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2</xdr:col>
      <xdr:colOff>95250</xdr:colOff>
      <xdr:row>2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6.5" style="1" customWidth="1"/>
    <col min="2" max="3" width="7.5" style="1" customWidth="1"/>
    <col min="4" max="5" width="28" style="0" customWidth="1"/>
    <col min="6" max="6" width="14" style="1" customWidth="1"/>
    <col min="7" max="8" width="9.33203125" style="1" customWidth="1"/>
  </cols>
  <sheetData>
    <row r="1" spans="1:8" ht="13.5" thickBot="1">
      <c r="A1" s="8"/>
      <c r="B1" s="8"/>
      <c r="C1" s="8"/>
      <c r="D1" s="22" t="s">
        <v>222</v>
      </c>
      <c r="E1" s="22"/>
      <c r="F1" s="22"/>
      <c r="G1" s="22"/>
      <c r="H1" s="22"/>
    </row>
    <row r="2" spans="1:8" ht="41.25" customHeight="1" thickBot="1">
      <c r="A2" s="8"/>
      <c r="B2" s="8"/>
      <c r="C2" s="8"/>
      <c r="D2" s="23" t="s">
        <v>223</v>
      </c>
      <c r="E2" s="24"/>
      <c r="F2" s="24"/>
      <c r="G2" s="24"/>
      <c r="H2" s="25"/>
    </row>
    <row r="3" spans="1:8" ht="13.5" thickBot="1">
      <c r="A3" s="16" t="s">
        <v>224</v>
      </c>
      <c r="B3" s="8"/>
      <c r="C3" s="8"/>
      <c r="D3" s="9"/>
      <c r="E3" s="9"/>
      <c r="F3" s="8"/>
      <c r="G3" s="17">
        <v>36814</v>
      </c>
      <c r="H3" s="18">
        <v>0.4895833333333333</v>
      </c>
    </row>
    <row r="4" spans="1:8" ht="12.75">
      <c r="A4" s="10" t="s">
        <v>0</v>
      </c>
      <c r="B4" s="10" t="s">
        <v>214</v>
      </c>
      <c r="C4" s="10"/>
      <c r="D4" s="11"/>
      <c r="E4" s="11"/>
      <c r="F4" s="10"/>
      <c r="G4" s="20" t="s">
        <v>220</v>
      </c>
      <c r="H4" s="21"/>
    </row>
    <row r="5" spans="1:8" ht="13.5" thickBot="1">
      <c r="A5" s="12" t="s">
        <v>1</v>
      </c>
      <c r="B5" s="12" t="s">
        <v>215</v>
      </c>
      <c r="C5" s="12" t="s">
        <v>216</v>
      </c>
      <c r="D5" s="13" t="s">
        <v>217</v>
      </c>
      <c r="E5" s="13" t="s">
        <v>218</v>
      </c>
      <c r="F5" s="12" t="s">
        <v>219</v>
      </c>
      <c r="G5" s="14" t="s">
        <v>221</v>
      </c>
      <c r="H5" s="15" t="s">
        <v>216</v>
      </c>
    </row>
    <row r="6" spans="1:8" ht="12.75">
      <c r="A6" s="5">
        <v>1</v>
      </c>
      <c r="B6" s="6">
        <v>4</v>
      </c>
      <c r="C6" s="6" t="s">
        <v>2</v>
      </c>
      <c r="D6" s="7" t="s">
        <v>3</v>
      </c>
      <c r="E6" s="7" t="s">
        <v>4</v>
      </c>
      <c r="F6" s="6">
        <v>57.8</v>
      </c>
      <c r="G6" s="6">
        <v>1</v>
      </c>
      <c r="H6" s="6">
        <v>1</v>
      </c>
    </row>
    <row r="7" spans="1:8" ht="12.75">
      <c r="A7" s="2">
        <v>2</v>
      </c>
      <c r="B7" s="3">
        <v>7</v>
      </c>
      <c r="C7" s="3" t="s">
        <v>5</v>
      </c>
      <c r="D7" s="4" t="s">
        <v>6</v>
      </c>
      <c r="E7" s="4" t="s">
        <v>7</v>
      </c>
      <c r="F7" s="3">
        <v>63.1</v>
      </c>
      <c r="G7" s="3">
        <v>2</v>
      </c>
      <c r="H7" s="3">
        <v>1</v>
      </c>
    </row>
    <row r="8" spans="1:8" ht="12.75">
      <c r="A8" s="2">
        <v>3</v>
      </c>
      <c r="B8" s="3">
        <v>2</v>
      </c>
      <c r="C8" s="3" t="s">
        <v>2</v>
      </c>
      <c r="D8" s="4" t="s">
        <v>8</v>
      </c>
      <c r="E8" s="4" t="s">
        <v>9</v>
      </c>
      <c r="F8" s="3">
        <v>67.1</v>
      </c>
      <c r="G8" s="3">
        <v>3</v>
      </c>
      <c r="H8" s="3">
        <v>2</v>
      </c>
    </row>
    <row r="9" spans="1:8" ht="12.75">
      <c r="A9" s="2">
        <v>4</v>
      </c>
      <c r="B9" s="3">
        <v>14</v>
      </c>
      <c r="C9" s="3" t="s">
        <v>5</v>
      </c>
      <c r="D9" s="4" t="s">
        <v>10</v>
      </c>
      <c r="E9" s="4" t="s">
        <v>11</v>
      </c>
      <c r="F9" s="3">
        <v>67.8</v>
      </c>
      <c r="G9" s="3">
        <v>4</v>
      </c>
      <c r="H9" s="3">
        <v>2</v>
      </c>
    </row>
    <row r="10" spans="1:8" ht="12.75">
      <c r="A10" s="2">
        <v>5</v>
      </c>
      <c r="B10" s="3">
        <v>12</v>
      </c>
      <c r="C10" s="3" t="s">
        <v>12</v>
      </c>
      <c r="D10" s="4" t="s">
        <v>13</v>
      </c>
      <c r="E10" s="4" t="s">
        <v>14</v>
      </c>
      <c r="F10" s="3">
        <v>68.5</v>
      </c>
      <c r="G10" s="3">
        <v>5</v>
      </c>
      <c r="H10" s="3">
        <v>1</v>
      </c>
    </row>
    <row r="11" spans="1:8" ht="12.75">
      <c r="A11" s="2">
        <v>6</v>
      </c>
      <c r="B11" s="3">
        <v>31</v>
      </c>
      <c r="C11" s="3" t="s">
        <v>5</v>
      </c>
      <c r="D11" s="4" t="s">
        <v>15</v>
      </c>
      <c r="E11" s="4" t="s">
        <v>16</v>
      </c>
      <c r="F11" s="3">
        <v>75.1</v>
      </c>
      <c r="G11" s="3">
        <v>6</v>
      </c>
      <c r="H11" s="3">
        <v>3</v>
      </c>
    </row>
    <row r="12" spans="1:8" ht="12.75">
      <c r="A12" s="2">
        <v>7</v>
      </c>
      <c r="B12" s="3">
        <v>68</v>
      </c>
      <c r="C12" s="3" t="s">
        <v>5</v>
      </c>
      <c r="D12" s="4" t="s">
        <v>17</v>
      </c>
      <c r="E12" s="4" t="s">
        <v>18</v>
      </c>
      <c r="F12" s="3">
        <v>75.9</v>
      </c>
      <c r="G12" s="3">
        <v>7</v>
      </c>
      <c r="H12" s="3">
        <v>4</v>
      </c>
    </row>
    <row r="13" spans="1:8" ht="12.75">
      <c r="A13" s="2">
        <v>8</v>
      </c>
      <c r="B13" s="3">
        <v>6</v>
      </c>
      <c r="C13" s="3" t="s">
        <v>2</v>
      </c>
      <c r="D13" s="4" t="s">
        <v>19</v>
      </c>
      <c r="E13" s="4" t="s">
        <v>20</v>
      </c>
      <c r="F13" s="3">
        <v>84.5</v>
      </c>
      <c r="G13" s="3">
        <v>8</v>
      </c>
      <c r="H13" s="3">
        <v>3</v>
      </c>
    </row>
    <row r="14" spans="1:8" ht="12.75">
      <c r="A14" s="2">
        <v>9</v>
      </c>
      <c r="B14" s="3">
        <v>22</v>
      </c>
      <c r="C14" s="3" t="s">
        <v>5</v>
      </c>
      <c r="D14" s="4" t="s">
        <v>21</v>
      </c>
      <c r="E14" s="4" t="s">
        <v>22</v>
      </c>
      <c r="F14" s="3">
        <v>94.4</v>
      </c>
      <c r="G14" s="3">
        <v>9</v>
      </c>
      <c r="H14" s="3">
        <v>5</v>
      </c>
    </row>
    <row r="15" spans="1:8" ht="12.75">
      <c r="A15" s="2">
        <v>10</v>
      </c>
      <c r="B15" s="3">
        <v>46</v>
      </c>
      <c r="C15" s="3" t="s">
        <v>5</v>
      </c>
      <c r="D15" s="4" t="s">
        <v>23</v>
      </c>
      <c r="E15" s="4" t="s">
        <v>24</v>
      </c>
      <c r="F15" s="3">
        <v>98.1</v>
      </c>
      <c r="G15" s="3">
        <v>10</v>
      </c>
      <c r="H15" s="3">
        <v>6</v>
      </c>
    </row>
    <row r="16" spans="1:8" ht="12.75">
      <c r="A16" s="2">
        <v>11</v>
      </c>
      <c r="B16" s="3">
        <v>1</v>
      </c>
      <c r="C16" s="3" t="s">
        <v>5</v>
      </c>
      <c r="D16" s="4" t="s">
        <v>25</v>
      </c>
      <c r="E16" s="4" t="s">
        <v>26</v>
      </c>
      <c r="F16" s="3">
        <v>99.7</v>
      </c>
      <c r="G16" s="3">
        <v>11</v>
      </c>
      <c r="H16" s="3">
        <v>7</v>
      </c>
    </row>
    <row r="17" spans="1:8" ht="12.75">
      <c r="A17" s="2">
        <v>12</v>
      </c>
      <c r="B17" s="3">
        <v>69</v>
      </c>
      <c r="C17" s="3" t="s">
        <v>27</v>
      </c>
      <c r="D17" s="4" t="s">
        <v>28</v>
      </c>
      <c r="E17" s="4" t="s">
        <v>29</v>
      </c>
      <c r="F17" s="3">
        <v>100.4</v>
      </c>
      <c r="G17" s="3">
        <v>12</v>
      </c>
      <c r="H17" s="3">
        <v>1</v>
      </c>
    </row>
    <row r="18" spans="1:8" ht="12.75">
      <c r="A18" s="2">
        <v>13</v>
      </c>
      <c r="B18" s="3">
        <v>38</v>
      </c>
      <c r="C18" s="3" t="s">
        <v>5</v>
      </c>
      <c r="D18" s="4" t="s">
        <v>30</v>
      </c>
      <c r="E18" s="4" t="s">
        <v>31</v>
      </c>
      <c r="F18" s="3">
        <v>178.5</v>
      </c>
      <c r="G18" s="3">
        <v>13</v>
      </c>
      <c r="H18" s="3">
        <v>8</v>
      </c>
    </row>
    <row r="19" spans="1:8" ht="12.75">
      <c r="A19" s="2">
        <v>14</v>
      </c>
      <c r="B19" s="3">
        <v>33</v>
      </c>
      <c r="C19" s="3" t="s">
        <v>2</v>
      </c>
      <c r="D19" s="4" t="s">
        <v>32</v>
      </c>
      <c r="E19" s="4" t="s">
        <v>33</v>
      </c>
      <c r="F19" s="3">
        <v>188.2</v>
      </c>
      <c r="G19" s="3">
        <v>14</v>
      </c>
      <c r="H19" s="3">
        <v>4</v>
      </c>
    </row>
    <row r="20" spans="1:8" ht="12.75">
      <c r="A20" s="2">
        <v>15</v>
      </c>
      <c r="B20" s="3">
        <v>84</v>
      </c>
      <c r="C20" s="3" t="s">
        <v>27</v>
      </c>
      <c r="D20" s="4" t="s">
        <v>34</v>
      </c>
      <c r="E20" s="4" t="s">
        <v>35</v>
      </c>
      <c r="F20" s="3">
        <v>209.8</v>
      </c>
      <c r="G20" s="3">
        <v>15</v>
      </c>
      <c r="H20" s="3">
        <v>2</v>
      </c>
    </row>
    <row r="21" spans="1:8" ht="12.75">
      <c r="A21" s="2">
        <v>16</v>
      </c>
      <c r="B21" s="3">
        <v>95</v>
      </c>
      <c r="C21" s="3" t="s">
        <v>36</v>
      </c>
      <c r="D21" s="4" t="s">
        <v>37</v>
      </c>
      <c r="E21" s="4" t="s">
        <v>38</v>
      </c>
      <c r="F21" s="3">
        <v>210.1</v>
      </c>
      <c r="G21" s="3">
        <v>16</v>
      </c>
      <c r="H21" s="3">
        <v>1</v>
      </c>
    </row>
    <row r="22" spans="1:8" ht="12.75">
      <c r="A22" s="2">
        <v>17</v>
      </c>
      <c r="B22" s="3">
        <v>34</v>
      </c>
      <c r="C22" s="3" t="s">
        <v>5</v>
      </c>
      <c r="D22" s="4" t="s">
        <v>39</v>
      </c>
      <c r="E22" s="4" t="s">
        <v>40</v>
      </c>
      <c r="F22" s="3">
        <v>265.4</v>
      </c>
      <c r="G22" s="3">
        <v>17</v>
      </c>
      <c r="H22" s="3">
        <v>9</v>
      </c>
    </row>
    <row r="23" spans="1:8" ht="12.75">
      <c r="A23" s="2">
        <v>18</v>
      </c>
      <c r="B23" s="3">
        <v>77</v>
      </c>
      <c r="C23" s="3" t="s">
        <v>5</v>
      </c>
      <c r="D23" s="4" t="s">
        <v>41</v>
      </c>
      <c r="E23" s="4" t="s">
        <v>42</v>
      </c>
      <c r="F23" s="3">
        <v>279</v>
      </c>
      <c r="G23" s="3">
        <v>18</v>
      </c>
      <c r="H23" s="3">
        <v>10</v>
      </c>
    </row>
    <row r="24" spans="1:8" ht="12.75">
      <c r="A24" s="2">
        <v>19</v>
      </c>
      <c r="B24" s="3">
        <v>57</v>
      </c>
      <c r="C24" s="3" t="s">
        <v>2</v>
      </c>
      <c r="D24" s="4" t="s">
        <v>43</v>
      </c>
      <c r="E24" s="4" t="s">
        <v>44</v>
      </c>
      <c r="F24" s="3">
        <v>296.9</v>
      </c>
      <c r="G24" s="3">
        <v>19</v>
      </c>
      <c r="H24" s="3">
        <v>5</v>
      </c>
    </row>
    <row r="25" spans="1:8" ht="12.75">
      <c r="A25" s="2">
        <v>20</v>
      </c>
      <c r="B25" s="3">
        <v>20</v>
      </c>
      <c r="C25" s="3" t="s">
        <v>5</v>
      </c>
      <c r="D25" s="4" t="s">
        <v>45</v>
      </c>
      <c r="E25" s="4" t="s">
        <v>46</v>
      </c>
      <c r="F25" s="3">
        <v>299.7</v>
      </c>
      <c r="G25" s="3">
        <v>20</v>
      </c>
      <c r="H25" s="3">
        <v>11</v>
      </c>
    </row>
    <row r="26" spans="1:8" ht="12.75">
      <c r="A26" s="2">
        <v>21</v>
      </c>
      <c r="B26" s="3">
        <v>75</v>
      </c>
      <c r="C26" s="3" t="s">
        <v>2</v>
      </c>
      <c r="D26" s="4" t="s">
        <v>47</v>
      </c>
      <c r="E26" s="4" t="s">
        <v>48</v>
      </c>
      <c r="F26" s="3">
        <v>313.1</v>
      </c>
      <c r="G26" s="3">
        <v>21</v>
      </c>
      <c r="H26" s="3">
        <v>6</v>
      </c>
    </row>
    <row r="27" spans="1:8" ht="12.75">
      <c r="A27" s="2">
        <v>22</v>
      </c>
      <c r="B27" s="3">
        <v>36</v>
      </c>
      <c r="C27" s="3" t="s">
        <v>36</v>
      </c>
      <c r="D27" s="4" t="s">
        <v>49</v>
      </c>
      <c r="E27" s="4" t="s">
        <v>50</v>
      </c>
      <c r="F27" s="3">
        <v>314.4</v>
      </c>
      <c r="G27" s="3">
        <v>22</v>
      </c>
      <c r="H27" s="3">
        <v>2</v>
      </c>
    </row>
    <row r="28" spans="1:8" ht="12.75">
      <c r="A28" s="2">
        <v>23</v>
      </c>
      <c r="B28" s="3">
        <v>59</v>
      </c>
      <c r="C28" s="3" t="s">
        <v>2</v>
      </c>
      <c r="D28" s="4" t="s">
        <v>51</v>
      </c>
      <c r="E28" s="4" t="s">
        <v>52</v>
      </c>
      <c r="F28" s="3">
        <v>317.8</v>
      </c>
      <c r="G28" s="3">
        <v>23</v>
      </c>
      <c r="H28" s="3">
        <v>7</v>
      </c>
    </row>
    <row r="29" spans="1:8" ht="12.75">
      <c r="A29" s="2">
        <v>24</v>
      </c>
      <c r="B29" s="3">
        <v>79</v>
      </c>
      <c r="C29" s="3" t="s">
        <v>5</v>
      </c>
      <c r="D29" s="4" t="s">
        <v>53</v>
      </c>
      <c r="E29" s="4" t="s">
        <v>54</v>
      </c>
      <c r="F29" s="3">
        <v>335.5</v>
      </c>
      <c r="G29" s="3">
        <v>24</v>
      </c>
      <c r="H29" s="3">
        <v>12</v>
      </c>
    </row>
    <row r="30" spans="1:8" ht="12.75">
      <c r="A30" s="2">
        <v>25</v>
      </c>
      <c r="B30" s="3">
        <v>29</v>
      </c>
      <c r="C30" s="3" t="s">
        <v>36</v>
      </c>
      <c r="D30" s="4" t="s">
        <v>55</v>
      </c>
      <c r="E30" s="4" t="s">
        <v>56</v>
      </c>
      <c r="F30" s="3">
        <v>371.3</v>
      </c>
      <c r="G30" s="3">
        <v>25</v>
      </c>
      <c r="H30" s="3">
        <v>3</v>
      </c>
    </row>
    <row r="31" spans="1:8" ht="12.75">
      <c r="A31" s="2">
        <v>26</v>
      </c>
      <c r="B31" s="3">
        <v>94</v>
      </c>
      <c r="C31" s="3" t="s">
        <v>57</v>
      </c>
      <c r="D31" s="4" t="s">
        <v>58</v>
      </c>
      <c r="E31" s="4" t="s">
        <v>59</v>
      </c>
      <c r="F31" s="3">
        <v>383.4</v>
      </c>
      <c r="G31" s="3">
        <v>26</v>
      </c>
      <c r="H31" s="3">
        <v>1</v>
      </c>
    </row>
    <row r="32" spans="1:8" ht="12.75">
      <c r="A32" s="2">
        <v>27</v>
      </c>
      <c r="B32" s="3">
        <v>99</v>
      </c>
      <c r="C32" s="3" t="s">
        <v>5</v>
      </c>
      <c r="D32" s="4" t="s">
        <v>60</v>
      </c>
      <c r="E32" s="4" t="s">
        <v>61</v>
      </c>
      <c r="F32" s="3">
        <v>409</v>
      </c>
      <c r="G32" s="3">
        <v>27</v>
      </c>
      <c r="H32" s="3">
        <v>13</v>
      </c>
    </row>
    <row r="33" spans="1:8" ht="12.75">
      <c r="A33" s="2">
        <v>28</v>
      </c>
      <c r="B33" s="3">
        <v>73</v>
      </c>
      <c r="C33" s="3" t="s">
        <v>2</v>
      </c>
      <c r="D33" s="4" t="s">
        <v>62</v>
      </c>
      <c r="E33" s="4" t="s">
        <v>63</v>
      </c>
      <c r="F33" s="3">
        <v>450.1</v>
      </c>
      <c r="G33" s="3">
        <v>28</v>
      </c>
      <c r="H33" s="3">
        <v>8</v>
      </c>
    </row>
    <row r="34" spans="1:8" ht="12.75">
      <c r="A34" s="2">
        <v>29</v>
      </c>
      <c r="B34" s="3">
        <v>78</v>
      </c>
      <c r="C34" s="3" t="s">
        <v>5</v>
      </c>
      <c r="D34" s="4" t="s">
        <v>64</v>
      </c>
      <c r="E34" s="4" t="s">
        <v>65</v>
      </c>
      <c r="F34" s="3">
        <v>468.6</v>
      </c>
      <c r="G34" s="3">
        <v>29</v>
      </c>
      <c r="H34" s="3">
        <v>14</v>
      </c>
    </row>
    <row r="35" spans="1:8" ht="12.75">
      <c r="A35" s="2">
        <v>30</v>
      </c>
      <c r="B35" s="3">
        <v>74</v>
      </c>
      <c r="C35" s="3" t="s">
        <v>5</v>
      </c>
      <c r="D35" s="4" t="s">
        <v>66</v>
      </c>
      <c r="E35" s="4" t="s">
        <v>67</v>
      </c>
      <c r="F35" s="3">
        <v>478.8</v>
      </c>
      <c r="G35" s="3">
        <v>30</v>
      </c>
      <c r="H35" s="3">
        <v>15</v>
      </c>
    </row>
    <row r="36" spans="1:8" ht="12.75">
      <c r="A36" s="2">
        <v>31</v>
      </c>
      <c r="B36" s="3">
        <v>9</v>
      </c>
      <c r="C36" s="3" t="s">
        <v>5</v>
      </c>
      <c r="D36" s="4" t="s">
        <v>68</v>
      </c>
      <c r="E36" s="4" t="s">
        <v>69</v>
      </c>
      <c r="F36" s="3">
        <v>502.8</v>
      </c>
      <c r="G36" s="3">
        <v>31</v>
      </c>
      <c r="H36" s="3">
        <v>16</v>
      </c>
    </row>
    <row r="37" spans="1:8" ht="12.75">
      <c r="A37" s="2">
        <v>32</v>
      </c>
      <c r="B37" s="3">
        <v>56</v>
      </c>
      <c r="C37" s="3" t="s">
        <v>36</v>
      </c>
      <c r="D37" s="4" t="s">
        <v>70</v>
      </c>
      <c r="E37" s="4" t="s">
        <v>71</v>
      </c>
      <c r="F37" s="3">
        <v>511</v>
      </c>
      <c r="G37" s="3">
        <v>32</v>
      </c>
      <c r="H37" s="3">
        <v>4</v>
      </c>
    </row>
    <row r="38" spans="1:8" ht="12.75">
      <c r="A38" s="2">
        <v>33</v>
      </c>
      <c r="B38" s="3">
        <v>40</v>
      </c>
      <c r="C38" s="3" t="s">
        <v>36</v>
      </c>
      <c r="D38" s="4" t="s">
        <v>72</v>
      </c>
      <c r="E38" s="4" t="s">
        <v>73</v>
      </c>
      <c r="F38" s="3">
        <v>543.3</v>
      </c>
      <c r="G38" s="3">
        <v>33</v>
      </c>
      <c r="H38" s="3">
        <v>5</v>
      </c>
    </row>
    <row r="39" spans="1:8" ht="12.75">
      <c r="A39" s="2">
        <v>34</v>
      </c>
      <c r="B39" s="3">
        <v>92</v>
      </c>
      <c r="C39" s="3" t="s">
        <v>5</v>
      </c>
      <c r="D39" s="4" t="s">
        <v>74</v>
      </c>
      <c r="E39" s="4" t="s">
        <v>75</v>
      </c>
      <c r="F39" s="3">
        <v>562.1</v>
      </c>
      <c r="G39" s="3">
        <v>34</v>
      </c>
      <c r="H39" s="3">
        <v>17</v>
      </c>
    </row>
    <row r="40" spans="1:8" ht="12.75">
      <c r="A40" s="2">
        <v>35</v>
      </c>
      <c r="B40" s="3">
        <v>91</v>
      </c>
      <c r="C40" s="3" t="s">
        <v>27</v>
      </c>
      <c r="D40" s="4" t="s">
        <v>76</v>
      </c>
      <c r="E40" s="4" t="s">
        <v>77</v>
      </c>
      <c r="F40" s="3">
        <v>592</v>
      </c>
      <c r="G40" s="3">
        <v>35</v>
      </c>
      <c r="H40" s="3">
        <v>3</v>
      </c>
    </row>
    <row r="41" spans="1:8" ht="12.75">
      <c r="A41" s="2">
        <v>36</v>
      </c>
      <c r="B41" s="3">
        <v>35</v>
      </c>
      <c r="C41" s="3" t="s">
        <v>5</v>
      </c>
      <c r="D41" s="4" t="s">
        <v>78</v>
      </c>
      <c r="E41" s="4" t="s">
        <v>79</v>
      </c>
      <c r="F41" s="3">
        <v>654</v>
      </c>
      <c r="G41" s="3">
        <v>36</v>
      </c>
      <c r="H41" s="3">
        <v>18</v>
      </c>
    </row>
    <row r="42" spans="1:8" ht="12.75">
      <c r="A42" s="2">
        <v>37</v>
      </c>
      <c r="B42" s="3">
        <v>89</v>
      </c>
      <c r="C42" s="3" t="s">
        <v>27</v>
      </c>
      <c r="D42" s="4" t="s">
        <v>80</v>
      </c>
      <c r="E42" s="4" t="s">
        <v>81</v>
      </c>
      <c r="F42" s="3">
        <v>704.1</v>
      </c>
      <c r="G42" s="3">
        <v>37</v>
      </c>
      <c r="H42" s="3">
        <v>4</v>
      </c>
    </row>
    <row r="43" spans="1:8" ht="12.75">
      <c r="A43" s="2">
        <v>38</v>
      </c>
      <c r="B43" s="3">
        <v>39</v>
      </c>
      <c r="C43" s="3" t="s">
        <v>36</v>
      </c>
      <c r="D43" s="4" t="s">
        <v>82</v>
      </c>
      <c r="E43" s="4" t="s">
        <v>83</v>
      </c>
      <c r="F43" s="3">
        <v>709.9</v>
      </c>
      <c r="G43" s="3">
        <v>38</v>
      </c>
      <c r="H43" s="3">
        <v>6</v>
      </c>
    </row>
    <row r="44" spans="1:8" ht="12.75">
      <c r="A44" s="2">
        <v>39</v>
      </c>
      <c r="B44" s="3">
        <v>8</v>
      </c>
      <c r="C44" s="3" t="s">
        <v>5</v>
      </c>
      <c r="D44" s="4" t="s">
        <v>84</v>
      </c>
      <c r="E44" s="4" t="s">
        <v>85</v>
      </c>
      <c r="F44" s="3">
        <v>742.7</v>
      </c>
      <c r="G44" s="3">
        <v>39</v>
      </c>
      <c r="H44" s="3">
        <v>19</v>
      </c>
    </row>
    <row r="45" spans="1:8" ht="12.75">
      <c r="A45" s="2">
        <v>40</v>
      </c>
      <c r="B45" s="3">
        <v>30</v>
      </c>
      <c r="C45" s="3" t="s">
        <v>5</v>
      </c>
      <c r="D45" s="4" t="s">
        <v>86</v>
      </c>
      <c r="E45" s="4" t="s">
        <v>87</v>
      </c>
      <c r="F45" s="3">
        <v>869.7</v>
      </c>
      <c r="G45" s="3">
        <v>40</v>
      </c>
      <c r="H45" s="3">
        <v>20</v>
      </c>
    </row>
    <row r="46" spans="1:8" ht="12.75">
      <c r="A46" s="2">
        <v>41</v>
      </c>
      <c r="B46" s="3">
        <v>58</v>
      </c>
      <c r="C46" s="3" t="s">
        <v>12</v>
      </c>
      <c r="D46" s="4" t="s">
        <v>88</v>
      </c>
      <c r="E46" s="4" t="s">
        <v>89</v>
      </c>
      <c r="F46" s="3">
        <v>896.9</v>
      </c>
      <c r="G46" s="3">
        <v>41</v>
      </c>
      <c r="H46" s="3">
        <v>2</v>
      </c>
    </row>
    <row r="47" spans="1:8" ht="12.75">
      <c r="A47" s="2">
        <v>42</v>
      </c>
      <c r="B47" s="3">
        <v>43</v>
      </c>
      <c r="C47" s="3" t="s">
        <v>36</v>
      </c>
      <c r="D47" s="4" t="s">
        <v>90</v>
      </c>
      <c r="E47" s="4" t="s">
        <v>91</v>
      </c>
      <c r="F47" s="3">
        <v>937.4</v>
      </c>
      <c r="G47" s="3">
        <v>42</v>
      </c>
      <c r="H47" s="3">
        <v>7</v>
      </c>
    </row>
    <row r="48" spans="1:8" ht="12.75">
      <c r="A48" s="2">
        <v>43</v>
      </c>
      <c r="B48" s="3">
        <v>41</v>
      </c>
      <c r="C48" s="3" t="s">
        <v>5</v>
      </c>
      <c r="D48" s="4" t="s">
        <v>92</v>
      </c>
      <c r="E48" s="4" t="s">
        <v>92</v>
      </c>
      <c r="F48" s="3">
        <v>1304.9</v>
      </c>
      <c r="G48" s="3">
        <v>43</v>
      </c>
      <c r="H48" s="3">
        <v>21</v>
      </c>
    </row>
    <row r="49" spans="1:8" ht="12.75">
      <c r="A49" s="2">
        <v>44</v>
      </c>
      <c r="B49" s="3">
        <v>85</v>
      </c>
      <c r="C49" s="3" t="s">
        <v>27</v>
      </c>
      <c r="D49" s="4" t="s">
        <v>93</v>
      </c>
      <c r="E49" s="4" t="s">
        <v>94</v>
      </c>
      <c r="F49" s="3">
        <v>1332</v>
      </c>
      <c r="G49" s="3">
        <v>44</v>
      </c>
      <c r="H49" s="3">
        <v>4</v>
      </c>
    </row>
    <row r="50" spans="1:8" ht="12.75">
      <c r="A50" s="2">
        <v>45</v>
      </c>
      <c r="B50" s="3">
        <v>90</v>
      </c>
      <c r="C50" s="3" t="s">
        <v>5</v>
      </c>
      <c r="D50" s="4" t="s">
        <v>95</v>
      </c>
      <c r="E50" s="4" t="s">
        <v>96</v>
      </c>
      <c r="F50" s="3">
        <v>1511.8</v>
      </c>
      <c r="G50" s="3">
        <v>45</v>
      </c>
      <c r="H50" s="3">
        <v>22</v>
      </c>
    </row>
    <row r="51" spans="1:8" ht="12.75">
      <c r="A51" s="2">
        <v>46</v>
      </c>
      <c r="B51" s="3">
        <v>50</v>
      </c>
      <c r="C51" s="3" t="s">
        <v>5</v>
      </c>
      <c r="D51" s="4" t="s">
        <v>97</v>
      </c>
      <c r="E51" s="4" t="s">
        <v>98</v>
      </c>
      <c r="F51" s="3">
        <v>1583.3</v>
      </c>
      <c r="G51" s="3">
        <v>46</v>
      </c>
      <c r="H51" s="3">
        <v>23</v>
      </c>
    </row>
    <row r="52" spans="1:8" ht="12.75">
      <c r="A52" s="2">
        <v>47</v>
      </c>
      <c r="B52" s="3">
        <v>55</v>
      </c>
      <c r="C52" s="3" t="s">
        <v>36</v>
      </c>
      <c r="D52" s="4" t="s">
        <v>99</v>
      </c>
      <c r="E52" s="4" t="s">
        <v>100</v>
      </c>
      <c r="F52" s="3">
        <v>1642.6</v>
      </c>
      <c r="G52" s="3">
        <v>47</v>
      </c>
      <c r="H52" s="3">
        <v>8</v>
      </c>
    </row>
    <row r="53" spans="1:8" ht="12.75">
      <c r="A53" s="2">
        <v>48</v>
      </c>
      <c r="B53" s="3">
        <v>15</v>
      </c>
      <c r="C53" s="3" t="s">
        <v>5</v>
      </c>
      <c r="D53" s="4" t="s">
        <v>101</v>
      </c>
      <c r="E53" s="4" t="s">
        <v>102</v>
      </c>
      <c r="F53" s="3">
        <v>1661.2</v>
      </c>
      <c r="G53" s="3">
        <v>48</v>
      </c>
      <c r="H53" s="3">
        <v>24</v>
      </c>
    </row>
    <row r="54" spans="1:8" ht="12.75">
      <c r="A54" s="2">
        <v>49</v>
      </c>
      <c r="B54" s="3">
        <v>71</v>
      </c>
      <c r="C54" s="3" t="s">
        <v>5</v>
      </c>
      <c r="D54" s="4" t="s">
        <v>103</v>
      </c>
      <c r="E54" s="4" t="s">
        <v>103</v>
      </c>
      <c r="F54" s="3">
        <v>1742.4</v>
      </c>
      <c r="G54" s="3">
        <v>49</v>
      </c>
      <c r="H54" s="3">
        <v>25</v>
      </c>
    </row>
    <row r="55" spans="1:8" ht="12.75">
      <c r="A55" s="2">
        <v>50</v>
      </c>
      <c r="B55" s="3">
        <v>52</v>
      </c>
      <c r="C55" s="3" t="s">
        <v>5</v>
      </c>
      <c r="D55" s="4" t="s">
        <v>104</v>
      </c>
      <c r="E55" s="4" t="s">
        <v>105</v>
      </c>
      <c r="F55" s="3">
        <v>1889.5</v>
      </c>
      <c r="G55" s="3">
        <v>50</v>
      </c>
      <c r="H55" s="3">
        <v>26</v>
      </c>
    </row>
    <row r="56" spans="1:8" ht="12.75">
      <c r="A56" s="2">
        <v>51</v>
      </c>
      <c r="B56" s="3">
        <v>86</v>
      </c>
      <c r="C56" s="3" t="s">
        <v>36</v>
      </c>
      <c r="D56" s="4" t="s">
        <v>106</v>
      </c>
      <c r="E56" s="4" t="s">
        <v>107</v>
      </c>
      <c r="F56" s="3">
        <v>1927</v>
      </c>
      <c r="G56" s="3">
        <v>51</v>
      </c>
      <c r="H56" s="3">
        <v>9</v>
      </c>
    </row>
    <row r="57" spans="1:8" ht="12.75">
      <c r="A57" s="2">
        <v>52</v>
      </c>
      <c r="B57" s="3">
        <v>63</v>
      </c>
      <c r="C57" s="3" t="s">
        <v>27</v>
      </c>
      <c r="D57" s="4" t="s">
        <v>108</v>
      </c>
      <c r="E57" s="4" t="s">
        <v>109</v>
      </c>
      <c r="F57" s="3">
        <v>2067.3</v>
      </c>
      <c r="G57" s="3">
        <v>52</v>
      </c>
      <c r="H57" s="3">
        <v>5</v>
      </c>
    </row>
    <row r="58" spans="1:8" ht="12.75">
      <c r="A58" s="2">
        <v>53</v>
      </c>
      <c r="B58" s="3">
        <v>49</v>
      </c>
      <c r="C58" s="3" t="s">
        <v>27</v>
      </c>
      <c r="D58" s="4" t="s">
        <v>110</v>
      </c>
      <c r="E58" s="4" t="s">
        <v>111</v>
      </c>
      <c r="F58" s="3">
        <v>2517.7</v>
      </c>
      <c r="G58" s="3">
        <v>53</v>
      </c>
      <c r="H58" s="3">
        <v>6</v>
      </c>
    </row>
    <row r="59" spans="1:8" ht="12.75">
      <c r="A59" s="2">
        <v>54</v>
      </c>
      <c r="B59" s="3">
        <v>19</v>
      </c>
      <c r="C59" s="3" t="s">
        <v>27</v>
      </c>
      <c r="D59" s="4" t="s">
        <v>112</v>
      </c>
      <c r="E59" s="4" t="s">
        <v>113</v>
      </c>
      <c r="F59" s="3">
        <v>2616.9</v>
      </c>
      <c r="G59" s="3">
        <v>54</v>
      </c>
      <c r="H59" s="3">
        <v>7</v>
      </c>
    </row>
    <row r="60" spans="1:8" ht="12.75">
      <c r="A60" s="2">
        <v>55</v>
      </c>
      <c r="B60" s="3">
        <v>32</v>
      </c>
      <c r="C60" s="3" t="s">
        <v>5</v>
      </c>
      <c r="D60" s="4" t="s">
        <v>114</v>
      </c>
      <c r="E60" s="4" t="s">
        <v>115</v>
      </c>
      <c r="F60" s="3">
        <v>2668</v>
      </c>
      <c r="G60" s="3">
        <v>55</v>
      </c>
      <c r="H60" s="3">
        <v>27</v>
      </c>
    </row>
    <row r="61" spans="1:8" ht="12.75">
      <c r="A61" s="2">
        <v>56</v>
      </c>
      <c r="B61" s="3">
        <v>76</v>
      </c>
      <c r="C61" s="3" t="s">
        <v>5</v>
      </c>
      <c r="D61" s="4" t="s">
        <v>116</v>
      </c>
      <c r="E61" s="4" t="s">
        <v>117</v>
      </c>
      <c r="F61" s="3">
        <v>2771.9</v>
      </c>
      <c r="G61" s="3">
        <v>56</v>
      </c>
      <c r="H61" s="3">
        <v>28</v>
      </c>
    </row>
    <row r="62" spans="1:8" ht="12.75">
      <c r="A62" s="2">
        <v>57</v>
      </c>
      <c r="B62" s="3">
        <v>28</v>
      </c>
      <c r="C62" s="3" t="s">
        <v>27</v>
      </c>
      <c r="D62" s="4" t="s">
        <v>118</v>
      </c>
      <c r="E62" s="4" t="s">
        <v>119</v>
      </c>
      <c r="F62" s="3">
        <v>3176.5</v>
      </c>
      <c r="G62" s="3">
        <v>57</v>
      </c>
      <c r="H62" s="3">
        <v>8</v>
      </c>
    </row>
    <row r="63" spans="1:8" ht="12.75">
      <c r="A63" s="2">
        <v>58</v>
      </c>
      <c r="B63" s="3">
        <v>10</v>
      </c>
      <c r="C63" s="3" t="s">
        <v>5</v>
      </c>
      <c r="D63" s="4" t="s">
        <v>120</v>
      </c>
      <c r="E63" s="4" t="s">
        <v>121</v>
      </c>
      <c r="F63" s="3">
        <v>3279.4</v>
      </c>
      <c r="G63" s="3">
        <v>58</v>
      </c>
      <c r="H63" s="3">
        <v>29</v>
      </c>
    </row>
    <row r="64" spans="1:8" ht="12.75">
      <c r="A64" s="2">
        <v>59</v>
      </c>
      <c r="B64" s="3">
        <v>25</v>
      </c>
      <c r="C64" s="3" t="s">
        <v>12</v>
      </c>
      <c r="D64" s="4" t="s">
        <v>122</v>
      </c>
      <c r="E64" s="4" t="s">
        <v>123</v>
      </c>
      <c r="F64" s="3">
        <v>3342</v>
      </c>
      <c r="G64" s="3">
        <v>59</v>
      </c>
      <c r="H64" s="3">
        <v>3</v>
      </c>
    </row>
    <row r="65" spans="1:8" ht="12.75">
      <c r="A65" s="2">
        <v>60</v>
      </c>
      <c r="B65" s="3">
        <v>54</v>
      </c>
      <c r="C65" s="3" t="s">
        <v>5</v>
      </c>
      <c r="D65" s="4" t="s">
        <v>124</v>
      </c>
      <c r="E65" s="4" t="s">
        <v>125</v>
      </c>
      <c r="F65" s="3">
        <v>3446.5</v>
      </c>
      <c r="G65" s="3">
        <v>60</v>
      </c>
      <c r="H65" s="3">
        <v>30</v>
      </c>
    </row>
    <row r="66" spans="1:8" ht="12.75">
      <c r="A66" s="2">
        <v>61</v>
      </c>
      <c r="B66" s="3">
        <v>23</v>
      </c>
      <c r="C66" s="3" t="s">
        <v>12</v>
      </c>
      <c r="D66" s="4" t="s">
        <v>126</v>
      </c>
      <c r="E66" s="4" t="s">
        <v>127</v>
      </c>
      <c r="F66" s="3">
        <v>3845.8</v>
      </c>
      <c r="G66" s="3">
        <v>61</v>
      </c>
      <c r="H66" s="3">
        <v>4</v>
      </c>
    </row>
    <row r="67" spans="1:8" ht="12.75">
      <c r="A67" s="2">
        <v>62</v>
      </c>
      <c r="B67" s="3">
        <v>3</v>
      </c>
      <c r="C67" s="3" t="s">
        <v>2</v>
      </c>
      <c r="D67" s="4" t="s">
        <v>128</v>
      </c>
      <c r="E67" s="4" t="s">
        <v>129</v>
      </c>
      <c r="F67" s="19" t="s">
        <v>199</v>
      </c>
      <c r="G67" s="19"/>
      <c r="H67" s="19"/>
    </row>
    <row r="68" spans="1:8" ht="12.75">
      <c r="A68" s="2">
        <v>63</v>
      </c>
      <c r="B68" s="3">
        <v>5</v>
      </c>
      <c r="C68" s="3" t="s">
        <v>5</v>
      </c>
      <c r="D68" s="4" t="s">
        <v>4</v>
      </c>
      <c r="E68" s="4" t="s">
        <v>130</v>
      </c>
      <c r="F68" s="19" t="s">
        <v>200</v>
      </c>
      <c r="G68" s="19"/>
      <c r="H68" s="19"/>
    </row>
    <row r="69" spans="1:8" ht="12.75">
      <c r="A69" s="2">
        <v>64</v>
      </c>
      <c r="B69" s="3">
        <v>11</v>
      </c>
      <c r="C69" s="3" t="s">
        <v>5</v>
      </c>
      <c r="D69" s="4" t="s">
        <v>131</v>
      </c>
      <c r="E69" s="4" t="s">
        <v>132</v>
      </c>
      <c r="F69" s="19" t="s">
        <v>201</v>
      </c>
      <c r="G69" s="19"/>
      <c r="H69" s="19"/>
    </row>
    <row r="70" spans="1:8" ht="12.75">
      <c r="A70" s="2">
        <v>65</v>
      </c>
      <c r="B70" s="3">
        <v>13</v>
      </c>
      <c r="C70" s="3" t="s">
        <v>5</v>
      </c>
      <c r="D70" s="4" t="s">
        <v>133</v>
      </c>
      <c r="E70" s="4" t="s">
        <v>134</v>
      </c>
      <c r="F70" s="19" t="s">
        <v>202</v>
      </c>
      <c r="G70" s="19"/>
      <c r="H70" s="19"/>
    </row>
    <row r="71" spans="1:8" ht="12.75">
      <c r="A71" s="2">
        <v>66</v>
      </c>
      <c r="B71" s="3">
        <v>16</v>
      </c>
      <c r="C71" s="3" t="s">
        <v>5</v>
      </c>
      <c r="D71" s="4" t="s">
        <v>135</v>
      </c>
      <c r="E71" s="4" t="s">
        <v>136</v>
      </c>
      <c r="F71" s="19" t="s">
        <v>201</v>
      </c>
      <c r="G71" s="19"/>
      <c r="H71" s="19"/>
    </row>
    <row r="72" spans="1:8" ht="12.75">
      <c r="A72" s="2">
        <v>67</v>
      </c>
      <c r="B72" s="3">
        <v>17</v>
      </c>
      <c r="C72" s="3" t="s">
        <v>12</v>
      </c>
      <c r="D72" s="4" t="s">
        <v>137</v>
      </c>
      <c r="E72" s="4" t="s">
        <v>138</v>
      </c>
      <c r="F72" s="19" t="s">
        <v>203</v>
      </c>
      <c r="G72" s="19"/>
      <c r="H72" s="19"/>
    </row>
    <row r="73" spans="1:8" ht="12.75">
      <c r="A73" s="2">
        <v>68</v>
      </c>
      <c r="B73" s="3">
        <v>18</v>
      </c>
      <c r="C73" s="3" t="s">
        <v>57</v>
      </c>
      <c r="D73" s="4" t="s">
        <v>139</v>
      </c>
      <c r="E73" s="4" t="s">
        <v>140</v>
      </c>
      <c r="F73" s="19" t="s">
        <v>201</v>
      </c>
      <c r="G73" s="19"/>
      <c r="H73" s="19"/>
    </row>
    <row r="74" spans="1:8" ht="12.75">
      <c r="A74" s="2">
        <v>69</v>
      </c>
      <c r="B74" s="3">
        <v>21</v>
      </c>
      <c r="C74" s="3" t="s">
        <v>5</v>
      </c>
      <c r="D74" s="4" t="s">
        <v>141</v>
      </c>
      <c r="E74" s="4" t="s">
        <v>142</v>
      </c>
      <c r="F74" s="19" t="s">
        <v>203</v>
      </c>
      <c r="G74" s="19"/>
      <c r="H74" s="19"/>
    </row>
    <row r="75" spans="1:8" ht="12.75">
      <c r="A75" s="2">
        <v>70</v>
      </c>
      <c r="B75" s="3">
        <v>24</v>
      </c>
      <c r="C75" s="3" t="s">
        <v>12</v>
      </c>
      <c r="D75" s="4" t="s">
        <v>143</v>
      </c>
      <c r="E75" s="4" t="s">
        <v>144</v>
      </c>
      <c r="F75" s="19" t="s">
        <v>199</v>
      </c>
      <c r="G75" s="19"/>
      <c r="H75" s="19"/>
    </row>
    <row r="76" spans="1:8" ht="12.75">
      <c r="A76" s="2">
        <v>71</v>
      </c>
      <c r="B76" s="3">
        <v>26</v>
      </c>
      <c r="C76" s="3" t="s">
        <v>5</v>
      </c>
      <c r="D76" s="4" t="s">
        <v>145</v>
      </c>
      <c r="E76" s="4" t="s">
        <v>146</v>
      </c>
      <c r="F76" s="19" t="s">
        <v>204</v>
      </c>
      <c r="G76" s="19"/>
      <c r="H76" s="19"/>
    </row>
    <row r="77" spans="1:8" ht="12.75">
      <c r="A77" s="2">
        <v>72</v>
      </c>
      <c r="B77" s="3">
        <v>27</v>
      </c>
      <c r="C77" s="3" t="s">
        <v>57</v>
      </c>
      <c r="D77" s="4" t="s">
        <v>147</v>
      </c>
      <c r="E77" s="4" t="s">
        <v>148</v>
      </c>
      <c r="F77" s="19" t="s">
        <v>200</v>
      </c>
      <c r="G77" s="19"/>
      <c r="H77" s="19"/>
    </row>
    <row r="78" spans="1:8" ht="12.75">
      <c r="A78" s="2">
        <v>73</v>
      </c>
      <c r="B78" s="3">
        <v>37</v>
      </c>
      <c r="C78" s="3" t="s">
        <v>57</v>
      </c>
      <c r="D78" s="4" t="s">
        <v>149</v>
      </c>
      <c r="E78" s="4" t="s">
        <v>150</v>
      </c>
      <c r="F78" s="19" t="s">
        <v>201</v>
      </c>
      <c r="G78" s="19"/>
      <c r="H78" s="19"/>
    </row>
    <row r="79" spans="1:8" ht="12.75">
      <c r="A79" s="2">
        <v>74</v>
      </c>
      <c r="B79" s="3">
        <v>42</v>
      </c>
      <c r="C79" s="3" t="s">
        <v>36</v>
      </c>
      <c r="D79" s="4" t="s">
        <v>151</v>
      </c>
      <c r="E79" s="4" t="s">
        <v>152</v>
      </c>
      <c r="F79" s="19" t="s">
        <v>199</v>
      </c>
      <c r="G79" s="19"/>
      <c r="H79" s="19"/>
    </row>
    <row r="80" spans="1:8" ht="12.75">
      <c r="A80" s="2">
        <v>75</v>
      </c>
      <c r="B80" s="3">
        <v>44</v>
      </c>
      <c r="C80" s="3" t="s">
        <v>36</v>
      </c>
      <c r="D80" s="4" t="s">
        <v>153</v>
      </c>
      <c r="E80" s="4" t="s">
        <v>154</v>
      </c>
      <c r="F80" s="19" t="s">
        <v>205</v>
      </c>
      <c r="G80" s="19"/>
      <c r="H80" s="19"/>
    </row>
    <row r="81" spans="1:8" ht="12.75">
      <c r="A81" s="2">
        <v>76</v>
      </c>
      <c r="B81" s="3">
        <v>45</v>
      </c>
      <c r="C81" s="3" t="s">
        <v>5</v>
      </c>
      <c r="D81" s="4" t="s">
        <v>155</v>
      </c>
      <c r="E81" s="4" t="s">
        <v>156</v>
      </c>
      <c r="F81" s="19" t="s">
        <v>200</v>
      </c>
      <c r="G81" s="19"/>
      <c r="H81" s="19"/>
    </row>
    <row r="82" spans="1:8" ht="12.75">
      <c r="A82" s="2">
        <v>77</v>
      </c>
      <c r="B82" s="3">
        <v>47</v>
      </c>
      <c r="C82" s="3" t="s">
        <v>5</v>
      </c>
      <c r="D82" s="4" t="s">
        <v>157</v>
      </c>
      <c r="E82" s="4" t="s">
        <v>158</v>
      </c>
      <c r="F82" s="19" t="s">
        <v>206</v>
      </c>
      <c r="G82" s="19"/>
      <c r="H82" s="19"/>
    </row>
    <row r="83" spans="1:8" ht="12.75">
      <c r="A83" s="2">
        <v>78</v>
      </c>
      <c r="B83" s="3">
        <v>48</v>
      </c>
      <c r="C83" s="3" t="s">
        <v>5</v>
      </c>
      <c r="D83" s="4" t="s">
        <v>159</v>
      </c>
      <c r="E83" s="4" t="s">
        <v>160</v>
      </c>
      <c r="F83" s="19" t="s">
        <v>201</v>
      </c>
      <c r="G83" s="19"/>
      <c r="H83" s="19"/>
    </row>
    <row r="84" spans="1:8" ht="12.75">
      <c r="A84" s="2">
        <v>79</v>
      </c>
      <c r="B84" s="3">
        <v>51</v>
      </c>
      <c r="C84" s="3" t="s">
        <v>36</v>
      </c>
      <c r="D84" s="4" t="s">
        <v>161</v>
      </c>
      <c r="E84" s="4" t="s">
        <v>162</v>
      </c>
      <c r="F84" s="19" t="s">
        <v>201</v>
      </c>
      <c r="G84" s="19"/>
      <c r="H84" s="19"/>
    </row>
    <row r="85" spans="1:8" ht="12.75">
      <c r="A85" s="2">
        <v>80</v>
      </c>
      <c r="B85" s="3">
        <v>53</v>
      </c>
      <c r="C85" s="3" t="s">
        <v>36</v>
      </c>
      <c r="D85" s="4" t="s">
        <v>163</v>
      </c>
      <c r="E85" s="4" t="s">
        <v>164</v>
      </c>
      <c r="F85" s="19" t="s">
        <v>199</v>
      </c>
      <c r="G85" s="19"/>
      <c r="H85" s="19"/>
    </row>
    <row r="86" spans="1:8" ht="12.75">
      <c r="A86" s="2">
        <v>81</v>
      </c>
      <c r="B86" s="3">
        <v>60</v>
      </c>
      <c r="C86" s="3" t="s">
        <v>36</v>
      </c>
      <c r="D86" s="4" t="s">
        <v>165</v>
      </c>
      <c r="E86" s="4" t="s">
        <v>166</v>
      </c>
      <c r="F86" s="19" t="s">
        <v>199</v>
      </c>
      <c r="G86" s="19"/>
      <c r="H86" s="19"/>
    </row>
    <row r="87" spans="1:8" ht="12.75">
      <c r="A87" s="2">
        <v>82</v>
      </c>
      <c r="B87" s="3">
        <v>61</v>
      </c>
      <c r="C87" s="3" t="s">
        <v>5</v>
      </c>
      <c r="D87" s="4" t="s">
        <v>167</v>
      </c>
      <c r="E87" s="4" t="s">
        <v>168</v>
      </c>
      <c r="F87" s="19" t="s">
        <v>207</v>
      </c>
      <c r="G87" s="19"/>
      <c r="H87" s="19"/>
    </row>
    <row r="88" spans="1:8" ht="12.75">
      <c r="A88" s="2">
        <v>83</v>
      </c>
      <c r="B88" s="3">
        <v>62</v>
      </c>
      <c r="C88" s="3" t="s">
        <v>57</v>
      </c>
      <c r="D88" s="4" t="s">
        <v>169</v>
      </c>
      <c r="E88" s="4" t="s">
        <v>170</v>
      </c>
      <c r="F88" s="19" t="s">
        <v>199</v>
      </c>
      <c r="G88" s="19"/>
      <c r="H88" s="19"/>
    </row>
    <row r="89" spans="1:8" ht="12.75">
      <c r="A89" s="2">
        <v>84</v>
      </c>
      <c r="B89" s="3">
        <v>64</v>
      </c>
      <c r="C89" s="3" t="s">
        <v>27</v>
      </c>
      <c r="D89" s="4" t="s">
        <v>171</v>
      </c>
      <c r="E89" s="4" t="s">
        <v>172</v>
      </c>
      <c r="F89" s="19" t="s">
        <v>208</v>
      </c>
      <c r="G89" s="19"/>
      <c r="H89" s="19"/>
    </row>
    <row r="90" spans="1:8" ht="12.75">
      <c r="A90" s="2">
        <v>85</v>
      </c>
      <c r="B90" s="3">
        <v>65</v>
      </c>
      <c r="C90" s="3" t="s">
        <v>27</v>
      </c>
      <c r="D90" s="4" t="s">
        <v>173</v>
      </c>
      <c r="E90" s="4" t="s">
        <v>174</v>
      </c>
      <c r="F90" s="19" t="s">
        <v>202</v>
      </c>
      <c r="G90" s="19"/>
      <c r="H90" s="19"/>
    </row>
    <row r="91" spans="1:8" ht="12.75">
      <c r="A91" s="2">
        <v>86</v>
      </c>
      <c r="B91" s="3">
        <v>66</v>
      </c>
      <c r="C91" s="3" t="s">
        <v>27</v>
      </c>
      <c r="D91" s="4" t="s">
        <v>175</v>
      </c>
      <c r="E91" s="4" t="s">
        <v>176</v>
      </c>
      <c r="F91" s="19" t="s">
        <v>209</v>
      </c>
      <c r="G91" s="19"/>
      <c r="H91" s="19"/>
    </row>
    <row r="92" spans="1:8" ht="12.75">
      <c r="A92" s="2">
        <v>87</v>
      </c>
      <c r="B92" s="3">
        <v>67</v>
      </c>
      <c r="C92" s="3" t="s">
        <v>27</v>
      </c>
      <c r="D92" s="4" t="s">
        <v>177</v>
      </c>
      <c r="E92" s="4" t="s">
        <v>178</v>
      </c>
      <c r="F92" s="19" t="s">
        <v>210</v>
      </c>
      <c r="G92" s="19"/>
      <c r="H92" s="19"/>
    </row>
    <row r="93" spans="1:8" ht="12.75">
      <c r="A93" s="2">
        <v>88</v>
      </c>
      <c r="B93" s="3">
        <v>70</v>
      </c>
      <c r="C93" s="3" t="s">
        <v>5</v>
      </c>
      <c r="D93" s="4" t="s">
        <v>179</v>
      </c>
      <c r="E93" s="4" t="s">
        <v>180</v>
      </c>
      <c r="F93" s="19" t="s">
        <v>201</v>
      </c>
      <c r="G93" s="19"/>
      <c r="H93" s="19"/>
    </row>
    <row r="94" spans="1:8" ht="12.75">
      <c r="A94" s="2">
        <v>89</v>
      </c>
      <c r="B94" s="3">
        <v>72</v>
      </c>
      <c r="C94" s="3" t="s">
        <v>36</v>
      </c>
      <c r="D94" s="4" t="s">
        <v>181</v>
      </c>
      <c r="E94" s="4" t="s">
        <v>182</v>
      </c>
      <c r="F94" s="19" t="s">
        <v>211</v>
      </c>
      <c r="G94" s="19"/>
      <c r="H94" s="19"/>
    </row>
    <row r="95" spans="1:8" ht="12.75">
      <c r="A95" s="2">
        <v>90</v>
      </c>
      <c r="B95" s="3">
        <v>80</v>
      </c>
      <c r="C95" s="3" t="s">
        <v>5</v>
      </c>
      <c r="D95" s="4" t="s">
        <v>183</v>
      </c>
      <c r="E95" s="4" t="s">
        <v>184</v>
      </c>
      <c r="F95" s="19" t="s">
        <v>212</v>
      </c>
      <c r="G95" s="19"/>
      <c r="H95" s="19"/>
    </row>
    <row r="96" spans="1:8" ht="12.75">
      <c r="A96" s="2">
        <v>91</v>
      </c>
      <c r="B96" s="3">
        <v>81</v>
      </c>
      <c r="C96" s="3" t="s">
        <v>5</v>
      </c>
      <c r="D96" s="4" t="s">
        <v>185</v>
      </c>
      <c r="E96" s="4" t="s">
        <v>186</v>
      </c>
      <c r="F96" s="19" t="s">
        <v>213</v>
      </c>
      <c r="G96" s="19"/>
      <c r="H96" s="19"/>
    </row>
    <row r="97" spans="1:8" ht="12.75">
      <c r="A97" s="2">
        <v>92</v>
      </c>
      <c r="B97" s="3">
        <v>82</v>
      </c>
      <c r="C97" s="3" t="s">
        <v>2</v>
      </c>
      <c r="D97" s="4" t="s">
        <v>187</v>
      </c>
      <c r="E97" s="4" t="s">
        <v>188</v>
      </c>
      <c r="F97" s="19" t="s">
        <v>213</v>
      </c>
      <c r="G97" s="19"/>
      <c r="H97" s="19"/>
    </row>
    <row r="98" spans="1:8" ht="12.75">
      <c r="A98" s="2">
        <v>93</v>
      </c>
      <c r="B98" s="3">
        <v>83</v>
      </c>
      <c r="C98" s="3" t="s">
        <v>36</v>
      </c>
      <c r="D98" s="4" t="s">
        <v>189</v>
      </c>
      <c r="E98" s="4" t="s">
        <v>190</v>
      </c>
      <c r="F98" s="19" t="s">
        <v>199</v>
      </c>
      <c r="G98" s="19"/>
      <c r="H98" s="19"/>
    </row>
    <row r="99" spans="1:8" ht="12.75">
      <c r="A99" s="2">
        <v>94</v>
      </c>
      <c r="B99" s="3">
        <v>87</v>
      </c>
      <c r="C99" s="3" t="s">
        <v>27</v>
      </c>
      <c r="D99" s="4" t="s">
        <v>191</v>
      </c>
      <c r="E99" s="4" t="s">
        <v>192</v>
      </c>
      <c r="F99" s="19" t="s">
        <v>199</v>
      </c>
      <c r="G99" s="19"/>
      <c r="H99" s="19"/>
    </row>
    <row r="100" spans="1:8" ht="12.75">
      <c r="A100" s="2">
        <v>95</v>
      </c>
      <c r="B100" s="3">
        <v>88</v>
      </c>
      <c r="C100" s="3" t="s">
        <v>5</v>
      </c>
      <c r="D100" s="4" t="s">
        <v>193</v>
      </c>
      <c r="E100" s="4" t="s">
        <v>194</v>
      </c>
      <c r="F100" s="19" t="s">
        <v>203</v>
      </c>
      <c r="G100" s="19"/>
      <c r="H100" s="19"/>
    </row>
    <row r="101" spans="1:8" ht="12.75">
      <c r="A101" s="2">
        <v>96</v>
      </c>
      <c r="B101" s="3">
        <v>93</v>
      </c>
      <c r="C101" s="3" t="s">
        <v>27</v>
      </c>
      <c r="D101" s="4" t="s">
        <v>195</v>
      </c>
      <c r="E101" s="4" t="s">
        <v>196</v>
      </c>
      <c r="F101" s="19" t="s">
        <v>206</v>
      </c>
      <c r="G101" s="19"/>
      <c r="H101" s="19"/>
    </row>
    <row r="102" spans="1:8" ht="12.75">
      <c r="A102" s="2">
        <v>97</v>
      </c>
      <c r="B102" s="3">
        <v>96</v>
      </c>
      <c r="C102" s="3" t="s">
        <v>2</v>
      </c>
      <c r="D102" s="4" t="s">
        <v>197</v>
      </c>
      <c r="E102" s="4" t="s">
        <v>198</v>
      </c>
      <c r="F102" s="19" t="s">
        <v>201</v>
      </c>
      <c r="G102" s="19"/>
      <c r="H102" s="19"/>
    </row>
    <row r="105" spans="4:5" ht="12.75">
      <c r="D105" t="s">
        <v>225</v>
      </c>
      <c r="E105" t="s">
        <v>226</v>
      </c>
    </row>
    <row r="107" spans="4:5" ht="12.75">
      <c r="D107" t="s">
        <v>227</v>
      </c>
      <c r="E107" t="s">
        <v>228</v>
      </c>
    </row>
    <row r="109" spans="4:5" ht="12.75">
      <c r="D109" t="s">
        <v>229</v>
      </c>
      <c r="E109" t="s">
        <v>230</v>
      </c>
    </row>
  </sheetData>
  <mergeCells count="39">
    <mergeCell ref="G4:H4"/>
    <mergeCell ref="D1:H1"/>
    <mergeCell ref="D2:H2"/>
    <mergeCell ref="F99:H99"/>
    <mergeCell ref="F91:H91"/>
    <mergeCell ref="F92:H92"/>
    <mergeCell ref="F93:H93"/>
    <mergeCell ref="F94:H94"/>
    <mergeCell ref="F87:H87"/>
    <mergeCell ref="F88:H88"/>
    <mergeCell ref="F100:H100"/>
    <mergeCell ref="F101:H101"/>
    <mergeCell ref="F102:H102"/>
    <mergeCell ref="F95:H95"/>
    <mergeCell ref="F96:H96"/>
    <mergeCell ref="F97:H97"/>
    <mergeCell ref="F98:H98"/>
    <mergeCell ref="F89:H89"/>
    <mergeCell ref="F90:H90"/>
    <mergeCell ref="F83:H83"/>
    <mergeCell ref="F84:H84"/>
    <mergeCell ref="F85:H85"/>
    <mergeCell ref="F86:H86"/>
    <mergeCell ref="F79:H79"/>
    <mergeCell ref="F80:H80"/>
    <mergeCell ref="F81:H81"/>
    <mergeCell ref="F82:H82"/>
    <mergeCell ref="F75:H75"/>
    <mergeCell ref="F76:H76"/>
    <mergeCell ref="F77:H77"/>
    <mergeCell ref="F78:H78"/>
    <mergeCell ref="F71:H71"/>
    <mergeCell ref="F72:H72"/>
    <mergeCell ref="F73:H73"/>
    <mergeCell ref="F74:H74"/>
    <mergeCell ref="F67:H67"/>
    <mergeCell ref="F68:H68"/>
    <mergeCell ref="F69:H69"/>
    <mergeCell ref="F70:H70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33203125" defaultRowHeight="12.75"/>
  <cols>
    <col min="1" max="1" width="12.16015625" style="1" customWidth="1"/>
    <col min="2" max="2" width="39.5" style="90" customWidth="1"/>
    <col min="3" max="3" width="13.5" style="1" customWidth="1"/>
  </cols>
  <sheetData>
    <row r="1" spans="2:3" ht="12.75">
      <c r="B1" s="88" t="s">
        <v>277</v>
      </c>
      <c r="C1" s="88"/>
    </row>
    <row r="2" spans="2:3" ht="40.5" customHeight="1">
      <c r="B2" s="89" t="s">
        <v>278</v>
      </c>
      <c r="C2" s="89"/>
    </row>
    <row r="3" spans="1:3" ht="18.75" customHeight="1" thickBot="1">
      <c r="A3" s="1" t="s">
        <v>224</v>
      </c>
      <c r="C3" s="91" t="s">
        <v>279</v>
      </c>
    </row>
    <row r="4" spans="1:3" s="94" customFormat="1" ht="16.5" thickBot="1">
      <c r="A4" s="92" t="s">
        <v>220</v>
      </c>
      <c r="B4" s="93" t="s">
        <v>280</v>
      </c>
      <c r="C4" s="93" t="s">
        <v>219</v>
      </c>
    </row>
    <row r="5" spans="1:3" s="94" customFormat="1" ht="21.75" customHeight="1">
      <c r="A5" s="95">
        <v>1</v>
      </c>
      <c r="B5" s="96" t="s">
        <v>281</v>
      </c>
      <c r="C5" s="97">
        <v>120.9</v>
      </c>
    </row>
    <row r="6" spans="1:3" s="94" customFormat="1" ht="21.75" customHeight="1">
      <c r="A6" s="98">
        <v>2</v>
      </c>
      <c r="B6" s="99" t="s">
        <v>282</v>
      </c>
      <c r="C6" s="100">
        <v>143.4</v>
      </c>
    </row>
    <row r="7" spans="1:3" s="94" customFormat="1" ht="21.75" customHeight="1">
      <c r="A7" s="98">
        <v>3</v>
      </c>
      <c r="B7" s="99" t="s">
        <v>283</v>
      </c>
      <c r="C7" s="100">
        <v>165.9</v>
      </c>
    </row>
    <row r="8" spans="1:3" s="94" customFormat="1" ht="21.75" customHeight="1">
      <c r="A8" s="98">
        <v>4</v>
      </c>
      <c r="B8" s="99" t="s">
        <v>284</v>
      </c>
      <c r="C8" s="100">
        <v>453.6</v>
      </c>
    </row>
    <row r="9" spans="1:3" s="94" customFormat="1" ht="21.75" customHeight="1">
      <c r="A9" s="98">
        <v>5</v>
      </c>
      <c r="B9" s="99" t="s">
        <v>285</v>
      </c>
      <c r="C9" s="100">
        <v>614.5</v>
      </c>
    </row>
    <row r="10" spans="1:3" s="94" customFormat="1" ht="21.75" customHeight="1">
      <c r="A10" s="98">
        <v>6</v>
      </c>
      <c r="B10" s="99" t="s">
        <v>286</v>
      </c>
      <c r="C10" s="100">
        <v>614.7</v>
      </c>
    </row>
    <row r="11" spans="1:3" s="94" customFormat="1" ht="21.75" customHeight="1">
      <c r="A11" s="98">
        <v>7</v>
      </c>
      <c r="B11" s="99" t="s">
        <v>287</v>
      </c>
      <c r="C11" s="100">
        <v>721.1</v>
      </c>
    </row>
    <row r="12" spans="1:3" s="94" customFormat="1" ht="21.75" customHeight="1">
      <c r="A12" s="98">
        <v>8</v>
      </c>
      <c r="B12" s="99" t="s">
        <v>288</v>
      </c>
      <c r="C12" s="100">
        <v>857.7</v>
      </c>
    </row>
    <row r="13" spans="1:3" s="94" customFormat="1" ht="21.75" customHeight="1">
      <c r="A13" s="98">
        <v>9</v>
      </c>
      <c r="B13" s="99" t="s">
        <v>289</v>
      </c>
      <c r="C13" s="100">
        <v>945.5</v>
      </c>
    </row>
    <row r="14" spans="1:3" s="94" customFormat="1" ht="21.75" customHeight="1">
      <c r="A14" s="98">
        <v>10</v>
      </c>
      <c r="B14" s="99" t="s">
        <v>290</v>
      </c>
      <c r="C14" s="100">
        <v>1245.5</v>
      </c>
    </row>
    <row r="15" spans="1:3" s="94" customFormat="1" ht="21.75" customHeight="1">
      <c r="A15" s="98">
        <v>11</v>
      </c>
      <c r="B15" s="99" t="s">
        <v>291</v>
      </c>
      <c r="C15" s="100">
        <v>1924</v>
      </c>
    </row>
    <row r="16" spans="1:3" s="94" customFormat="1" ht="21.75" customHeight="1">
      <c r="A16" s="98">
        <v>12</v>
      </c>
      <c r="B16" s="99" t="s">
        <v>292</v>
      </c>
      <c r="C16" s="100">
        <v>3822.6</v>
      </c>
    </row>
    <row r="17" spans="1:3" s="94" customFormat="1" ht="21.75" customHeight="1">
      <c r="A17" s="98">
        <v>13</v>
      </c>
      <c r="B17" s="99" t="s">
        <v>293</v>
      </c>
      <c r="C17" s="100" t="s">
        <v>294</v>
      </c>
    </row>
    <row r="18" spans="1:3" s="94" customFormat="1" ht="21.75" customHeight="1">
      <c r="A18" s="98">
        <v>14</v>
      </c>
      <c r="B18" s="99" t="s">
        <v>295</v>
      </c>
      <c r="C18" s="100" t="s">
        <v>294</v>
      </c>
    </row>
    <row r="19" spans="1:3" s="94" customFormat="1" ht="21.75" customHeight="1">
      <c r="A19" s="98">
        <v>15</v>
      </c>
      <c r="B19" s="99" t="s">
        <v>296</v>
      </c>
      <c r="C19" s="100" t="s">
        <v>294</v>
      </c>
    </row>
    <row r="20" spans="1:3" s="94" customFormat="1" ht="21.75" customHeight="1">
      <c r="A20" s="98">
        <v>16</v>
      </c>
      <c r="B20" s="99" t="s">
        <v>297</v>
      </c>
      <c r="C20" s="100" t="s">
        <v>294</v>
      </c>
    </row>
    <row r="21" spans="1:3" s="94" customFormat="1" ht="21.75" customHeight="1">
      <c r="A21" s="98">
        <v>17</v>
      </c>
      <c r="B21" s="99" t="s">
        <v>298</v>
      </c>
      <c r="C21" s="100" t="s">
        <v>294</v>
      </c>
    </row>
    <row r="23" spans="1:3" ht="18" customHeight="1">
      <c r="A23" s="101" t="s">
        <v>299</v>
      </c>
      <c r="B23" s="101"/>
      <c r="C23" s="101"/>
    </row>
    <row r="24" spans="1:3" ht="18" customHeight="1">
      <c r="A24" s="101" t="s">
        <v>300</v>
      </c>
      <c r="B24" s="101"/>
      <c r="C24" s="101"/>
    </row>
    <row r="25" spans="1:3" ht="18" customHeight="1">
      <c r="A25" s="101" t="s">
        <v>301</v>
      </c>
      <c r="B25" s="101"/>
      <c r="C25" s="101"/>
    </row>
    <row r="27" ht="12.75">
      <c r="C27" s="102">
        <v>0.5</v>
      </c>
    </row>
  </sheetData>
  <mergeCells count="5">
    <mergeCell ref="A25:C25"/>
    <mergeCell ref="A24:C24"/>
    <mergeCell ref="A23:C23"/>
    <mergeCell ref="B1:C1"/>
    <mergeCell ref="B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4"/>
  <sheetViews>
    <sheetView workbookViewId="0" topLeftCell="A1">
      <selection activeCell="A1" sqref="A1"/>
    </sheetView>
  </sheetViews>
  <sheetFormatPr defaultColWidth="9.33203125" defaultRowHeight="12.75"/>
  <cols>
    <col min="1" max="1" width="5" style="76" customWidth="1"/>
    <col min="2" max="2" width="6.5" style="76" customWidth="1"/>
    <col min="3" max="3" width="6.33203125" style="76" customWidth="1"/>
    <col min="4" max="4" width="18.83203125" style="85" customWidth="1"/>
    <col min="5" max="5" width="22" style="85" customWidth="1"/>
    <col min="6" max="31" width="6.33203125" style="76" customWidth="1"/>
    <col min="32" max="32" width="6.5" style="76" customWidth="1"/>
    <col min="33" max="33" width="10.83203125" style="86" customWidth="1"/>
    <col min="34" max="34" width="6.5" style="86" customWidth="1"/>
    <col min="35" max="35" width="6.83203125" style="76" customWidth="1"/>
    <col min="36" max="36" width="6.33203125" style="76" customWidth="1"/>
  </cols>
  <sheetData>
    <row r="1" spans="1:36" ht="19.5" customHeight="1">
      <c r="A1" s="26"/>
      <c r="B1" s="26"/>
      <c r="C1" s="26"/>
      <c r="D1" s="27" t="s">
        <v>231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8"/>
      <c r="AJ1" s="1"/>
    </row>
    <row r="2" spans="1:36" ht="24" customHeight="1">
      <c r="A2" s="26"/>
      <c r="B2" s="26"/>
      <c r="C2" s="26"/>
      <c r="D2" s="28" t="s">
        <v>232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8"/>
      <c r="AJ2" s="1"/>
    </row>
    <row r="3" spans="1:36" ht="13.5" thickBot="1">
      <c r="A3" s="26"/>
      <c r="B3" s="26"/>
      <c r="C3" s="26"/>
      <c r="D3" s="29" t="s">
        <v>233</v>
      </c>
      <c r="E3" s="29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9"/>
      <c r="AE3" s="30" t="s">
        <v>234</v>
      </c>
      <c r="AF3" s="30"/>
      <c r="AG3" s="30"/>
      <c r="AH3" s="31">
        <v>0.4166666666666667</v>
      </c>
      <c r="AI3" s="32"/>
      <c r="AJ3"/>
    </row>
    <row r="4" spans="1:36" ht="12.75">
      <c r="A4" s="33" t="s">
        <v>0</v>
      </c>
      <c r="B4" s="33" t="s">
        <v>214</v>
      </c>
      <c r="C4" s="34"/>
      <c r="D4" s="35" t="s">
        <v>235</v>
      </c>
      <c r="E4" s="36"/>
      <c r="F4" s="37" t="s">
        <v>236</v>
      </c>
      <c r="G4" s="38"/>
      <c r="H4" s="38"/>
      <c r="I4" s="38"/>
      <c r="J4" s="38"/>
      <c r="K4" s="38"/>
      <c r="L4" s="38"/>
      <c r="M4" s="38"/>
      <c r="N4" s="38"/>
      <c r="O4" s="39"/>
      <c r="P4" s="37" t="s">
        <v>237</v>
      </c>
      <c r="Q4" s="38"/>
      <c r="R4" s="38"/>
      <c r="S4" s="38"/>
      <c r="T4" s="38"/>
      <c r="U4" s="38"/>
      <c r="V4" s="38"/>
      <c r="W4" s="38"/>
      <c r="X4" s="38"/>
      <c r="Y4" s="38"/>
      <c r="Z4" s="39"/>
      <c r="AA4" s="37" t="s">
        <v>238</v>
      </c>
      <c r="AB4" s="38"/>
      <c r="AC4" s="38"/>
      <c r="AD4" s="38"/>
      <c r="AE4" s="38"/>
      <c r="AF4" s="39"/>
      <c r="AG4" s="40" t="s">
        <v>239</v>
      </c>
      <c r="AH4" s="41" t="s">
        <v>240</v>
      </c>
      <c r="AI4" s="42"/>
      <c r="AJ4"/>
    </row>
    <row r="5" spans="1:36" ht="13.5" thickBot="1">
      <c r="A5" s="43" t="s">
        <v>1</v>
      </c>
      <c r="B5" s="43" t="s">
        <v>0</v>
      </c>
      <c r="C5" s="44" t="s">
        <v>216</v>
      </c>
      <c r="D5" s="45" t="s">
        <v>217</v>
      </c>
      <c r="E5" s="46" t="s">
        <v>218</v>
      </c>
      <c r="F5" s="47" t="s">
        <v>241</v>
      </c>
      <c r="G5" s="48" t="s">
        <v>242</v>
      </c>
      <c r="H5" s="48" t="s">
        <v>243</v>
      </c>
      <c r="I5" s="48" t="s">
        <v>244</v>
      </c>
      <c r="J5" s="48" t="s">
        <v>245</v>
      </c>
      <c r="K5" s="48" t="s">
        <v>246</v>
      </c>
      <c r="L5" s="48" t="s">
        <v>247</v>
      </c>
      <c r="M5" s="48" t="s">
        <v>248</v>
      </c>
      <c r="N5" s="48" t="s">
        <v>249</v>
      </c>
      <c r="O5" s="49" t="s">
        <v>250</v>
      </c>
      <c r="P5" s="47" t="s">
        <v>251</v>
      </c>
      <c r="Q5" s="48" t="s">
        <v>252</v>
      </c>
      <c r="R5" s="48" t="s">
        <v>253</v>
      </c>
      <c r="S5" s="48" t="s">
        <v>254</v>
      </c>
      <c r="T5" s="48" t="s">
        <v>255</v>
      </c>
      <c r="U5" s="48" t="s">
        <v>256</v>
      </c>
      <c r="V5" s="48" t="s">
        <v>257</v>
      </c>
      <c r="W5" s="48" t="s">
        <v>258</v>
      </c>
      <c r="X5" s="48" t="s">
        <v>259</v>
      </c>
      <c r="Y5" s="48" t="s">
        <v>260</v>
      </c>
      <c r="Z5" s="49" t="s">
        <v>261</v>
      </c>
      <c r="AA5" s="47" t="s">
        <v>262</v>
      </c>
      <c r="AB5" s="48" t="s">
        <v>263</v>
      </c>
      <c r="AC5" s="48" t="s">
        <v>264</v>
      </c>
      <c r="AD5" s="48" t="s">
        <v>265</v>
      </c>
      <c r="AE5" s="48" t="s">
        <v>266</v>
      </c>
      <c r="AF5" s="49" t="s">
        <v>267</v>
      </c>
      <c r="AG5" s="50"/>
      <c r="AH5" s="51" t="s">
        <v>221</v>
      </c>
      <c r="AI5" s="52" t="s">
        <v>268</v>
      </c>
      <c r="AJ5"/>
    </row>
    <row r="6" spans="1:36" ht="13.5">
      <c r="A6" s="53">
        <v>1</v>
      </c>
      <c r="B6" s="54">
        <v>4</v>
      </c>
      <c r="C6" s="55" t="s">
        <v>2</v>
      </c>
      <c r="D6" s="56" t="s">
        <v>3</v>
      </c>
      <c r="E6" s="57" t="s">
        <v>4</v>
      </c>
      <c r="F6" s="58">
        <v>0</v>
      </c>
      <c r="G6" s="59">
        <v>0</v>
      </c>
      <c r="H6" s="59">
        <v>0</v>
      </c>
      <c r="I6" s="59">
        <v>0</v>
      </c>
      <c r="J6" s="59">
        <v>0</v>
      </c>
      <c r="K6" s="59">
        <v>1</v>
      </c>
      <c r="L6" s="59">
        <v>0</v>
      </c>
      <c r="M6" s="59">
        <v>0</v>
      </c>
      <c r="N6" s="59">
        <v>3</v>
      </c>
      <c r="O6" s="60">
        <v>0</v>
      </c>
      <c r="P6" s="58">
        <v>0</v>
      </c>
      <c r="Q6" s="59">
        <v>0</v>
      </c>
      <c r="R6" s="59">
        <v>1</v>
      </c>
      <c r="S6" s="59">
        <v>0</v>
      </c>
      <c r="T6" s="59">
        <v>0</v>
      </c>
      <c r="U6" s="59">
        <v>1</v>
      </c>
      <c r="V6" s="59">
        <v>0</v>
      </c>
      <c r="W6" s="59">
        <v>0</v>
      </c>
      <c r="X6" s="61">
        <v>0</v>
      </c>
      <c r="Y6" s="61">
        <v>32.9</v>
      </c>
      <c r="Z6" s="59">
        <v>0</v>
      </c>
      <c r="AA6" s="58">
        <v>0</v>
      </c>
      <c r="AB6" s="59">
        <v>0</v>
      </c>
      <c r="AC6" s="61">
        <v>18.9</v>
      </c>
      <c r="AD6" s="61">
        <v>0</v>
      </c>
      <c r="AE6" s="61">
        <v>0</v>
      </c>
      <c r="AF6" s="59">
        <v>0</v>
      </c>
      <c r="AG6" s="62">
        <f aca="true" t="shared" si="0" ref="AG6:AG37">SUM(F6:AF6)</f>
        <v>57.8</v>
      </c>
      <c r="AH6" s="63">
        <v>1</v>
      </c>
      <c r="AI6" s="64">
        <v>1</v>
      </c>
      <c r="AJ6" s="65"/>
    </row>
    <row r="7" spans="1:35" ht="13.5">
      <c r="A7" s="66">
        <v>2</v>
      </c>
      <c r="B7" s="67">
        <v>7</v>
      </c>
      <c r="C7" s="68" t="s">
        <v>5</v>
      </c>
      <c r="D7" s="69" t="s">
        <v>6</v>
      </c>
      <c r="E7" s="70" t="s">
        <v>7</v>
      </c>
      <c r="F7" s="71">
        <v>0</v>
      </c>
      <c r="G7" s="72">
        <v>0</v>
      </c>
      <c r="H7" s="72">
        <v>0</v>
      </c>
      <c r="I7" s="72">
        <v>0</v>
      </c>
      <c r="J7" s="72">
        <v>0</v>
      </c>
      <c r="K7" s="72">
        <v>5</v>
      </c>
      <c r="L7" s="72">
        <v>0</v>
      </c>
      <c r="M7" s="72">
        <v>0</v>
      </c>
      <c r="N7" s="72">
        <v>5</v>
      </c>
      <c r="O7" s="73">
        <v>0</v>
      </c>
      <c r="P7" s="71">
        <v>0</v>
      </c>
      <c r="Q7" s="72">
        <v>0</v>
      </c>
      <c r="R7" s="72">
        <v>0</v>
      </c>
      <c r="S7" s="72">
        <v>0</v>
      </c>
      <c r="T7" s="72">
        <v>0</v>
      </c>
      <c r="U7" s="72">
        <v>2</v>
      </c>
      <c r="V7" s="72">
        <v>0</v>
      </c>
      <c r="W7" s="72">
        <v>0</v>
      </c>
      <c r="X7" s="74">
        <v>0</v>
      </c>
      <c r="Y7" s="74">
        <v>32</v>
      </c>
      <c r="Z7" s="72">
        <v>0</v>
      </c>
      <c r="AA7" s="71">
        <v>0</v>
      </c>
      <c r="AB7" s="72">
        <v>0</v>
      </c>
      <c r="AC7" s="74">
        <v>19.1</v>
      </c>
      <c r="AD7" s="74">
        <v>0</v>
      </c>
      <c r="AE7" s="74">
        <v>0</v>
      </c>
      <c r="AF7" s="72">
        <v>0</v>
      </c>
      <c r="AG7" s="75">
        <f t="shared" si="0"/>
        <v>63.1</v>
      </c>
      <c r="AH7" s="71">
        <v>2</v>
      </c>
      <c r="AI7" s="73">
        <v>1</v>
      </c>
    </row>
    <row r="8" spans="1:35" ht="13.5">
      <c r="A8" s="66">
        <v>3</v>
      </c>
      <c r="B8" s="67">
        <v>2</v>
      </c>
      <c r="C8" s="68" t="s">
        <v>2</v>
      </c>
      <c r="D8" s="69" t="s">
        <v>8</v>
      </c>
      <c r="E8" s="70" t="s">
        <v>9</v>
      </c>
      <c r="F8" s="71">
        <v>0</v>
      </c>
      <c r="G8" s="72">
        <v>0</v>
      </c>
      <c r="H8" s="72">
        <v>0</v>
      </c>
      <c r="I8" s="72">
        <v>0</v>
      </c>
      <c r="J8" s="72">
        <v>0</v>
      </c>
      <c r="K8" s="72">
        <v>11</v>
      </c>
      <c r="L8" s="72">
        <v>0</v>
      </c>
      <c r="M8" s="72">
        <v>0</v>
      </c>
      <c r="N8" s="72">
        <v>1</v>
      </c>
      <c r="O8" s="73">
        <v>0</v>
      </c>
      <c r="P8" s="71">
        <v>0</v>
      </c>
      <c r="Q8" s="72">
        <v>0</v>
      </c>
      <c r="R8" s="72">
        <v>3</v>
      </c>
      <c r="S8" s="72">
        <v>0</v>
      </c>
      <c r="T8" s="72">
        <v>0</v>
      </c>
      <c r="U8" s="72">
        <v>2</v>
      </c>
      <c r="V8" s="72">
        <v>0</v>
      </c>
      <c r="W8" s="72">
        <v>0</v>
      </c>
      <c r="X8" s="74">
        <v>0</v>
      </c>
      <c r="Y8" s="74">
        <v>32.1</v>
      </c>
      <c r="Z8" s="72">
        <v>0</v>
      </c>
      <c r="AA8" s="71">
        <v>0</v>
      </c>
      <c r="AB8" s="72">
        <v>0</v>
      </c>
      <c r="AC8" s="74">
        <v>18</v>
      </c>
      <c r="AD8" s="74">
        <v>0</v>
      </c>
      <c r="AE8" s="74">
        <v>0</v>
      </c>
      <c r="AF8" s="72">
        <v>0</v>
      </c>
      <c r="AG8" s="75">
        <f t="shared" si="0"/>
        <v>67.1</v>
      </c>
      <c r="AH8" s="71">
        <v>3</v>
      </c>
      <c r="AI8" s="73">
        <v>2</v>
      </c>
    </row>
    <row r="9" spans="1:35" ht="13.5">
      <c r="A9" s="66">
        <v>4</v>
      </c>
      <c r="B9" s="67">
        <v>14</v>
      </c>
      <c r="C9" s="68" t="s">
        <v>5</v>
      </c>
      <c r="D9" s="69" t="s">
        <v>10</v>
      </c>
      <c r="E9" s="70" t="s">
        <v>11</v>
      </c>
      <c r="F9" s="71">
        <v>0</v>
      </c>
      <c r="G9" s="72">
        <v>0</v>
      </c>
      <c r="H9" s="72">
        <v>0</v>
      </c>
      <c r="I9" s="72">
        <v>0</v>
      </c>
      <c r="J9" s="72">
        <v>0</v>
      </c>
      <c r="K9" s="72">
        <v>11</v>
      </c>
      <c r="L9" s="72">
        <v>0</v>
      </c>
      <c r="M9" s="72">
        <v>0</v>
      </c>
      <c r="N9" s="72">
        <v>5</v>
      </c>
      <c r="O9" s="73">
        <v>0</v>
      </c>
      <c r="P9" s="71">
        <v>0</v>
      </c>
      <c r="Q9" s="72">
        <v>0</v>
      </c>
      <c r="R9" s="72">
        <v>1</v>
      </c>
      <c r="S9" s="72">
        <v>0</v>
      </c>
      <c r="T9" s="72">
        <v>0</v>
      </c>
      <c r="U9" s="72">
        <v>1</v>
      </c>
      <c r="V9" s="72">
        <v>0</v>
      </c>
      <c r="W9" s="72">
        <v>0</v>
      </c>
      <c r="X9" s="74">
        <v>0</v>
      </c>
      <c r="Y9" s="74">
        <v>32</v>
      </c>
      <c r="Z9" s="72">
        <v>0</v>
      </c>
      <c r="AA9" s="71">
        <v>0</v>
      </c>
      <c r="AB9" s="72">
        <v>0</v>
      </c>
      <c r="AC9" s="74">
        <v>17.8</v>
      </c>
      <c r="AD9" s="74">
        <v>0</v>
      </c>
      <c r="AE9" s="74">
        <v>0</v>
      </c>
      <c r="AF9" s="72">
        <v>0</v>
      </c>
      <c r="AG9" s="75">
        <f t="shared" si="0"/>
        <v>67.8</v>
      </c>
      <c r="AH9" s="71">
        <v>4</v>
      </c>
      <c r="AI9" s="73">
        <v>2</v>
      </c>
    </row>
    <row r="10" spans="1:35" ht="13.5">
      <c r="A10" s="66">
        <v>5</v>
      </c>
      <c r="B10" s="67">
        <v>12</v>
      </c>
      <c r="C10" s="68" t="s">
        <v>12</v>
      </c>
      <c r="D10" s="69" t="s">
        <v>13</v>
      </c>
      <c r="E10" s="70" t="s">
        <v>14</v>
      </c>
      <c r="F10" s="71">
        <v>0</v>
      </c>
      <c r="G10" s="72">
        <v>0</v>
      </c>
      <c r="H10" s="72">
        <v>0</v>
      </c>
      <c r="I10" s="72">
        <v>0</v>
      </c>
      <c r="J10" s="72">
        <v>0</v>
      </c>
      <c r="K10" s="72">
        <v>3</v>
      </c>
      <c r="L10" s="72">
        <v>0</v>
      </c>
      <c r="M10" s="72">
        <v>0</v>
      </c>
      <c r="N10" s="72">
        <v>6</v>
      </c>
      <c r="O10" s="73">
        <v>0</v>
      </c>
      <c r="P10" s="71">
        <v>0</v>
      </c>
      <c r="Q10" s="72">
        <v>0</v>
      </c>
      <c r="R10" s="72">
        <v>4</v>
      </c>
      <c r="S10" s="72">
        <v>0</v>
      </c>
      <c r="T10" s="72">
        <v>0</v>
      </c>
      <c r="U10" s="72">
        <v>3</v>
      </c>
      <c r="V10" s="72">
        <v>0</v>
      </c>
      <c r="W10" s="72">
        <v>0</v>
      </c>
      <c r="X10" s="74">
        <v>0</v>
      </c>
      <c r="Y10" s="74">
        <v>32.9</v>
      </c>
      <c r="Z10" s="72">
        <v>0</v>
      </c>
      <c r="AA10" s="71">
        <v>0</v>
      </c>
      <c r="AB10" s="72">
        <v>0</v>
      </c>
      <c r="AC10" s="74">
        <v>19.6</v>
      </c>
      <c r="AD10" s="74">
        <v>0</v>
      </c>
      <c r="AE10" s="74">
        <v>0</v>
      </c>
      <c r="AF10" s="72">
        <v>0</v>
      </c>
      <c r="AG10" s="75">
        <f t="shared" si="0"/>
        <v>68.5</v>
      </c>
      <c r="AH10" s="71">
        <v>5</v>
      </c>
      <c r="AI10" s="73">
        <v>1</v>
      </c>
    </row>
    <row r="11" spans="1:35" ht="13.5">
      <c r="A11" s="66">
        <v>6</v>
      </c>
      <c r="B11" s="67">
        <v>31</v>
      </c>
      <c r="C11" s="68" t="s">
        <v>5</v>
      </c>
      <c r="D11" s="69" t="s">
        <v>15</v>
      </c>
      <c r="E11" s="70" t="s">
        <v>16</v>
      </c>
      <c r="F11" s="71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12</v>
      </c>
      <c r="L11" s="72">
        <v>0</v>
      </c>
      <c r="M11" s="72">
        <v>0</v>
      </c>
      <c r="N11" s="72">
        <v>3</v>
      </c>
      <c r="O11" s="73">
        <v>0</v>
      </c>
      <c r="P11" s="71">
        <v>0</v>
      </c>
      <c r="Q11" s="72">
        <v>0</v>
      </c>
      <c r="R11" s="72">
        <v>6</v>
      </c>
      <c r="S11" s="72">
        <v>0</v>
      </c>
      <c r="T11" s="72">
        <v>0</v>
      </c>
      <c r="U11" s="72">
        <v>1</v>
      </c>
      <c r="V11" s="72">
        <v>0</v>
      </c>
      <c r="W11" s="72">
        <v>0</v>
      </c>
      <c r="X11" s="74">
        <v>0</v>
      </c>
      <c r="Y11" s="74">
        <v>34</v>
      </c>
      <c r="Z11" s="72">
        <v>0</v>
      </c>
      <c r="AA11" s="71">
        <v>0</v>
      </c>
      <c r="AB11" s="72">
        <v>0</v>
      </c>
      <c r="AC11" s="74">
        <v>19.1</v>
      </c>
      <c r="AD11" s="74">
        <v>0</v>
      </c>
      <c r="AE11" s="74">
        <v>0</v>
      </c>
      <c r="AF11" s="72">
        <v>0</v>
      </c>
      <c r="AG11" s="75">
        <f t="shared" si="0"/>
        <v>75.1</v>
      </c>
      <c r="AH11" s="71">
        <v>6</v>
      </c>
      <c r="AI11" s="73">
        <v>3</v>
      </c>
    </row>
    <row r="12" spans="1:35" ht="13.5">
      <c r="A12" s="66">
        <v>7</v>
      </c>
      <c r="B12" s="67">
        <v>68</v>
      </c>
      <c r="C12" s="68" t="s">
        <v>5</v>
      </c>
      <c r="D12" s="69" t="s">
        <v>17</v>
      </c>
      <c r="E12" s="70" t="s">
        <v>18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17</v>
      </c>
      <c r="L12" s="72">
        <v>0</v>
      </c>
      <c r="M12" s="72">
        <v>0</v>
      </c>
      <c r="N12" s="72">
        <v>1</v>
      </c>
      <c r="O12" s="73">
        <v>0</v>
      </c>
      <c r="P12" s="71">
        <v>0</v>
      </c>
      <c r="Q12" s="72">
        <v>0</v>
      </c>
      <c r="R12" s="72">
        <v>2</v>
      </c>
      <c r="S12" s="72">
        <v>0</v>
      </c>
      <c r="T12" s="72">
        <v>0</v>
      </c>
      <c r="U12" s="72">
        <v>5</v>
      </c>
      <c r="V12" s="72">
        <v>0</v>
      </c>
      <c r="W12" s="72">
        <v>0</v>
      </c>
      <c r="X12" s="74">
        <v>0</v>
      </c>
      <c r="Y12" s="74">
        <v>31.2</v>
      </c>
      <c r="Z12" s="72">
        <v>0</v>
      </c>
      <c r="AA12" s="71">
        <v>0</v>
      </c>
      <c r="AB12" s="72">
        <v>0</v>
      </c>
      <c r="AC12" s="74">
        <v>19.7</v>
      </c>
      <c r="AD12" s="74">
        <v>0</v>
      </c>
      <c r="AE12" s="74">
        <v>0</v>
      </c>
      <c r="AF12" s="72">
        <v>0</v>
      </c>
      <c r="AG12" s="75">
        <f t="shared" si="0"/>
        <v>75.9</v>
      </c>
      <c r="AH12" s="71">
        <v>7</v>
      </c>
      <c r="AI12" s="73">
        <v>4</v>
      </c>
    </row>
    <row r="13" spans="1:35" ht="13.5">
      <c r="A13" s="66">
        <v>8</v>
      </c>
      <c r="B13" s="67">
        <v>6</v>
      </c>
      <c r="C13" s="68" t="s">
        <v>2</v>
      </c>
      <c r="D13" s="69" t="s">
        <v>19</v>
      </c>
      <c r="E13" s="70" t="s">
        <v>20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17</v>
      </c>
      <c r="L13" s="72">
        <v>0</v>
      </c>
      <c r="M13" s="72">
        <v>0</v>
      </c>
      <c r="N13" s="72">
        <v>8</v>
      </c>
      <c r="O13" s="73">
        <v>0</v>
      </c>
      <c r="P13" s="71">
        <v>0</v>
      </c>
      <c r="Q13" s="72">
        <v>0</v>
      </c>
      <c r="R13" s="72">
        <v>1</v>
      </c>
      <c r="S13" s="72">
        <v>0</v>
      </c>
      <c r="T13" s="72">
        <v>0</v>
      </c>
      <c r="U13" s="72">
        <v>7</v>
      </c>
      <c r="V13" s="72">
        <v>0</v>
      </c>
      <c r="W13" s="72">
        <v>0</v>
      </c>
      <c r="X13" s="74">
        <v>0</v>
      </c>
      <c r="Y13" s="74">
        <v>32.3</v>
      </c>
      <c r="Z13" s="72">
        <v>0</v>
      </c>
      <c r="AA13" s="71">
        <v>0</v>
      </c>
      <c r="AB13" s="72">
        <v>0</v>
      </c>
      <c r="AC13" s="74">
        <v>19.2</v>
      </c>
      <c r="AD13" s="74">
        <v>0</v>
      </c>
      <c r="AE13" s="74">
        <v>0</v>
      </c>
      <c r="AF13" s="72">
        <v>0</v>
      </c>
      <c r="AG13" s="75">
        <f t="shared" si="0"/>
        <v>84.5</v>
      </c>
      <c r="AH13" s="71">
        <v>8</v>
      </c>
      <c r="AI13" s="73">
        <v>3</v>
      </c>
    </row>
    <row r="14" spans="1:35" ht="13.5">
      <c r="A14" s="66">
        <v>9</v>
      </c>
      <c r="B14" s="67">
        <v>22</v>
      </c>
      <c r="C14" s="68" t="s">
        <v>5</v>
      </c>
      <c r="D14" s="69" t="s">
        <v>21</v>
      </c>
      <c r="E14" s="70" t="s">
        <v>22</v>
      </c>
      <c r="F14" s="71">
        <v>0</v>
      </c>
      <c r="G14" s="72">
        <v>0</v>
      </c>
      <c r="H14" s="72">
        <v>0</v>
      </c>
      <c r="I14" s="72">
        <v>0</v>
      </c>
      <c r="J14" s="72">
        <v>0</v>
      </c>
      <c r="K14" s="72">
        <v>21</v>
      </c>
      <c r="L14" s="72">
        <v>0</v>
      </c>
      <c r="M14" s="72">
        <v>0</v>
      </c>
      <c r="N14" s="72">
        <v>6</v>
      </c>
      <c r="O14" s="73">
        <v>0</v>
      </c>
      <c r="P14" s="71">
        <v>0</v>
      </c>
      <c r="Q14" s="72">
        <v>0</v>
      </c>
      <c r="R14" s="72">
        <v>4</v>
      </c>
      <c r="S14" s="72">
        <v>0</v>
      </c>
      <c r="T14" s="72">
        <v>0</v>
      </c>
      <c r="U14" s="72">
        <v>9</v>
      </c>
      <c r="V14" s="72">
        <v>0</v>
      </c>
      <c r="W14" s="72">
        <v>0</v>
      </c>
      <c r="X14" s="74">
        <v>0</v>
      </c>
      <c r="Y14" s="74">
        <v>33.9</v>
      </c>
      <c r="Z14" s="72">
        <v>0</v>
      </c>
      <c r="AA14" s="71">
        <v>0</v>
      </c>
      <c r="AB14" s="72">
        <v>0</v>
      </c>
      <c r="AC14" s="74">
        <v>20.5</v>
      </c>
      <c r="AD14" s="74">
        <v>0</v>
      </c>
      <c r="AE14" s="74">
        <v>0</v>
      </c>
      <c r="AF14" s="72">
        <v>0</v>
      </c>
      <c r="AG14" s="75">
        <f t="shared" si="0"/>
        <v>94.4</v>
      </c>
      <c r="AH14" s="71">
        <v>9</v>
      </c>
      <c r="AI14" s="73">
        <v>5</v>
      </c>
    </row>
    <row r="15" spans="1:35" ht="13.5">
      <c r="A15" s="66">
        <v>10</v>
      </c>
      <c r="B15" s="67">
        <v>46</v>
      </c>
      <c r="C15" s="68" t="s">
        <v>5</v>
      </c>
      <c r="D15" s="69" t="s">
        <v>23</v>
      </c>
      <c r="E15" s="70" t="s">
        <v>24</v>
      </c>
      <c r="F15" s="71">
        <v>0</v>
      </c>
      <c r="G15" s="72">
        <v>0</v>
      </c>
      <c r="H15" s="72">
        <v>0</v>
      </c>
      <c r="I15" s="72">
        <v>0</v>
      </c>
      <c r="J15" s="72">
        <v>0</v>
      </c>
      <c r="K15" s="72">
        <v>28</v>
      </c>
      <c r="L15" s="72">
        <v>0</v>
      </c>
      <c r="M15" s="72">
        <v>0</v>
      </c>
      <c r="N15" s="72">
        <v>2</v>
      </c>
      <c r="O15" s="73">
        <v>0</v>
      </c>
      <c r="P15" s="71">
        <v>0</v>
      </c>
      <c r="Q15" s="72">
        <v>0</v>
      </c>
      <c r="R15" s="72">
        <v>2</v>
      </c>
      <c r="S15" s="72">
        <v>0</v>
      </c>
      <c r="T15" s="72">
        <v>0</v>
      </c>
      <c r="U15" s="72">
        <v>16</v>
      </c>
      <c r="V15" s="72">
        <v>0</v>
      </c>
      <c r="W15" s="72">
        <v>0</v>
      </c>
      <c r="X15" s="74">
        <v>0</v>
      </c>
      <c r="Y15" s="74">
        <v>32.3</v>
      </c>
      <c r="Z15" s="72">
        <v>0</v>
      </c>
      <c r="AA15" s="71">
        <v>0</v>
      </c>
      <c r="AB15" s="72">
        <v>0</v>
      </c>
      <c r="AC15" s="74">
        <v>17.8</v>
      </c>
      <c r="AD15" s="74">
        <v>0</v>
      </c>
      <c r="AE15" s="74">
        <v>0</v>
      </c>
      <c r="AF15" s="72">
        <v>0</v>
      </c>
      <c r="AG15" s="75">
        <f t="shared" si="0"/>
        <v>98.1</v>
      </c>
      <c r="AH15" s="71">
        <v>10</v>
      </c>
      <c r="AI15" s="73">
        <v>6</v>
      </c>
    </row>
    <row r="16" spans="1:35" ht="13.5">
      <c r="A16" s="66">
        <v>11</v>
      </c>
      <c r="B16" s="67">
        <v>1</v>
      </c>
      <c r="C16" s="68" t="s">
        <v>5</v>
      </c>
      <c r="D16" s="69" t="s">
        <v>25</v>
      </c>
      <c r="E16" s="70" t="s">
        <v>26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6</v>
      </c>
      <c r="L16" s="72">
        <v>0</v>
      </c>
      <c r="M16" s="72">
        <v>0</v>
      </c>
      <c r="N16" s="72">
        <v>3</v>
      </c>
      <c r="O16" s="73">
        <v>0</v>
      </c>
      <c r="P16" s="71">
        <v>0</v>
      </c>
      <c r="Q16" s="72">
        <v>0</v>
      </c>
      <c r="R16" s="72">
        <v>12</v>
      </c>
      <c r="S16" s="72">
        <v>0</v>
      </c>
      <c r="T16" s="72">
        <v>0</v>
      </c>
      <c r="U16" s="72">
        <v>12</v>
      </c>
      <c r="V16" s="72">
        <v>0</v>
      </c>
      <c r="W16" s="72">
        <v>0</v>
      </c>
      <c r="X16" s="74">
        <v>0</v>
      </c>
      <c r="Y16" s="74">
        <v>41.7</v>
      </c>
      <c r="Z16" s="72">
        <v>0</v>
      </c>
      <c r="AA16" s="71">
        <v>0</v>
      </c>
      <c r="AB16" s="72">
        <v>0</v>
      </c>
      <c r="AC16" s="74">
        <v>25</v>
      </c>
      <c r="AD16" s="74">
        <v>0</v>
      </c>
      <c r="AE16" s="74">
        <v>0</v>
      </c>
      <c r="AF16" s="72">
        <v>0</v>
      </c>
      <c r="AG16" s="75">
        <f t="shared" si="0"/>
        <v>99.7</v>
      </c>
      <c r="AH16" s="71">
        <v>11</v>
      </c>
      <c r="AI16" s="73">
        <v>7</v>
      </c>
    </row>
    <row r="17" spans="1:35" ht="13.5">
      <c r="A17" s="66">
        <v>12</v>
      </c>
      <c r="B17" s="67">
        <v>69</v>
      </c>
      <c r="C17" s="68" t="s">
        <v>27</v>
      </c>
      <c r="D17" s="69" t="s">
        <v>28</v>
      </c>
      <c r="E17" s="70" t="s">
        <v>29</v>
      </c>
      <c r="F17" s="71">
        <v>0</v>
      </c>
      <c r="G17" s="72">
        <v>0</v>
      </c>
      <c r="H17" s="72">
        <v>0</v>
      </c>
      <c r="I17" s="72">
        <v>0</v>
      </c>
      <c r="J17" s="72">
        <v>0</v>
      </c>
      <c r="K17" s="72">
        <v>20</v>
      </c>
      <c r="L17" s="72">
        <v>0</v>
      </c>
      <c r="M17" s="72">
        <v>0</v>
      </c>
      <c r="N17" s="72">
        <v>12</v>
      </c>
      <c r="O17" s="73">
        <v>0</v>
      </c>
      <c r="P17" s="71">
        <v>0</v>
      </c>
      <c r="Q17" s="72">
        <v>0</v>
      </c>
      <c r="R17" s="72">
        <v>1</v>
      </c>
      <c r="S17" s="72">
        <v>0</v>
      </c>
      <c r="T17" s="72">
        <v>0</v>
      </c>
      <c r="U17" s="72">
        <v>16</v>
      </c>
      <c r="V17" s="72">
        <v>0</v>
      </c>
      <c r="W17" s="72">
        <v>0</v>
      </c>
      <c r="X17" s="74">
        <v>0</v>
      </c>
      <c r="Y17" s="74">
        <v>32.6</v>
      </c>
      <c r="Z17" s="72">
        <v>0</v>
      </c>
      <c r="AA17" s="71">
        <v>0</v>
      </c>
      <c r="AB17" s="72">
        <v>0</v>
      </c>
      <c r="AC17" s="74">
        <v>18.8</v>
      </c>
      <c r="AD17" s="74">
        <v>0</v>
      </c>
      <c r="AE17" s="74">
        <v>0</v>
      </c>
      <c r="AF17" s="72">
        <v>0</v>
      </c>
      <c r="AG17" s="75">
        <f t="shared" si="0"/>
        <v>100.39999999999999</v>
      </c>
      <c r="AH17" s="71">
        <v>12</v>
      </c>
      <c r="AI17" s="73">
        <v>1</v>
      </c>
    </row>
    <row r="18" spans="1:35" ht="13.5">
      <c r="A18" s="66">
        <v>13</v>
      </c>
      <c r="B18" s="67">
        <v>38</v>
      </c>
      <c r="C18" s="68" t="s">
        <v>5</v>
      </c>
      <c r="D18" s="69" t="s">
        <v>30</v>
      </c>
      <c r="E18" s="70" t="s">
        <v>31</v>
      </c>
      <c r="F18" s="71">
        <v>0</v>
      </c>
      <c r="G18" s="72">
        <v>0</v>
      </c>
      <c r="H18" s="72">
        <v>0</v>
      </c>
      <c r="I18" s="72">
        <v>0</v>
      </c>
      <c r="J18" s="72">
        <v>0</v>
      </c>
      <c r="K18" s="72">
        <v>100</v>
      </c>
      <c r="L18" s="72">
        <v>0</v>
      </c>
      <c r="M18" s="72">
        <v>0</v>
      </c>
      <c r="N18" s="72">
        <v>19</v>
      </c>
      <c r="O18" s="73">
        <v>0</v>
      </c>
      <c r="P18" s="71">
        <v>0</v>
      </c>
      <c r="Q18" s="72">
        <v>0</v>
      </c>
      <c r="R18" s="72">
        <v>3</v>
      </c>
      <c r="S18" s="72">
        <v>0</v>
      </c>
      <c r="T18" s="72">
        <v>0</v>
      </c>
      <c r="U18" s="72">
        <v>5</v>
      </c>
      <c r="V18" s="72">
        <v>0</v>
      </c>
      <c r="W18" s="72">
        <v>0</v>
      </c>
      <c r="X18" s="74">
        <v>0</v>
      </c>
      <c r="Y18" s="74">
        <v>32.5</v>
      </c>
      <c r="Z18" s="72">
        <v>0</v>
      </c>
      <c r="AA18" s="71">
        <v>0</v>
      </c>
      <c r="AB18" s="72">
        <v>0</v>
      </c>
      <c r="AC18" s="74">
        <v>19</v>
      </c>
      <c r="AD18" s="74">
        <v>0</v>
      </c>
      <c r="AE18" s="74">
        <v>0</v>
      </c>
      <c r="AF18" s="72">
        <v>0</v>
      </c>
      <c r="AG18" s="75">
        <f t="shared" si="0"/>
        <v>178.5</v>
      </c>
      <c r="AH18" s="71">
        <v>13</v>
      </c>
      <c r="AI18" s="73">
        <v>8</v>
      </c>
    </row>
    <row r="19" spans="1:35" ht="13.5">
      <c r="A19" s="66">
        <v>14</v>
      </c>
      <c r="B19" s="67">
        <v>33</v>
      </c>
      <c r="C19" s="68" t="s">
        <v>2</v>
      </c>
      <c r="D19" s="69" t="s">
        <v>32</v>
      </c>
      <c r="E19" s="70" t="s">
        <v>33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5</v>
      </c>
      <c r="L19" s="72">
        <v>0</v>
      </c>
      <c r="M19" s="72">
        <v>0</v>
      </c>
      <c r="N19" s="72">
        <v>3</v>
      </c>
      <c r="O19" s="73">
        <v>0</v>
      </c>
      <c r="P19" s="71">
        <v>0</v>
      </c>
      <c r="Q19" s="72">
        <v>0</v>
      </c>
      <c r="R19" s="72">
        <v>9</v>
      </c>
      <c r="S19" s="72">
        <v>0</v>
      </c>
      <c r="T19" s="72">
        <v>0</v>
      </c>
      <c r="U19" s="72">
        <v>1</v>
      </c>
      <c r="V19" s="72">
        <v>0</v>
      </c>
      <c r="W19" s="72">
        <v>0</v>
      </c>
      <c r="X19" s="74">
        <v>0</v>
      </c>
      <c r="Y19" s="74">
        <v>31.9</v>
      </c>
      <c r="Z19" s="72">
        <v>0</v>
      </c>
      <c r="AA19" s="71">
        <v>60</v>
      </c>
      <c r="AB19" s="72">
        <v>60</v>
      </c>
      <c r="AC19" s="74">
        <v>18.3</v>
      </c>
      <c r="AD19" s="74">
        <v>0</v>
      </c>
      <c r="AE19" s="74">
        <v>0</v>
      </c>
      <c r="AF19" s="72">
        <v>0</v>
      </c>
      <c r="AG19" s="75">
        <f t="shared" si="0"/>
        <v>188.20000000000002</v>
      </c>
      <c r="AH19" s="71">
        <v>14</v>
      </c>
      <c r="AI19" s="73">
        <v>4</v>
      </c>
    </row>
    <row r="20" spans="1:35" ht="13.5">
      <c r="A20" s="66">
        <v>15</v>
      </c>
      <c r="B20" s="67">
        <v>84</v>
      </c>
      <c r="C20" s="68" t="s">
        <v>27</v>
      </c>
      <c r="D20" s="69" t="s">
        <v>34</v>
      </c>
      <c r="E20" s="70" t="s">
        <v>35</v>
      </c>
      <c r="F20" s="71">
        <v>0</v>
      </c>
      <c r="G20" s="72">
        <v>0</v>
      </c>
      <c r="H20" s="72">
        <v>0</v>
      </c>
      <c r="I20" s="72">
        <v>0</v>
      </c>
      <c r="J20" s="72">
        <v>0</v>
      </c>
      <c r="K20" s="72">
        <v>21</v>
      </c>
      <c r="L20" s="72">
        <v>0</v>
      </c>
      <c r="M20" s="72">
        <v>0</v>
      </c>
      <c r="N20" s="72">
        <v>9</v>
      </c>
      <c r="O20" s="73">
        <v>0</v>
      </c>
      <c r="P20" s="71">
        <v>0</v>
      </c>
      <c r="Q20" s="72">
        <v>0</v>
      </c>
      <c r="R20" s="72">
        <v>3</v>
      </c>
      <c r="S20" s="72">
        <v>0</v>
      </c>
      <c r="T20" s="72">
        <v>0</v>
      </c>
      <c r="U20" s="72">
        <v>4</v>
      </c>
      <c r="V20" s="72">
        <v>0</v>
      </c>
      <c r="W20" s="72">
        <v>0</v>
      </c>
      <c r="X20" s="74">
        <v>0</v>
      </c>
      <c r="Y20" s="74">
        <v>93.5</v>
      </c>
      <c r="Z20" s="72">
        <v>0</v>
      </c>
      <c r="AA20" s="71">
        <v>60</v>
      </c>
      <c r="AB20" s="72">
        <v>0</v>
      </c>
      <c r="AC20" s="74">
        <v>19.3</v>
      </c>
      <c r="AD20" s="74">
        <v>0</v>
      </c>
      <c r="AE20" s="74">
        <v>0</v>
      </c>
      <c r="AF20" s="72">
        <v>0</v>
      </c>
      <c r="AG20" s="75">
        <f t="shared" si="0"/>
        <v>209.8</v>
      </c>
      <c r="AH20" s="71">
        <v>15</v>
      </c>
      <c r="AI20" s="73">
        <v>2</v>
      </c>
    </row>
    <row r="21" spans="1:35" ht="13.5">
      <c r="A21" s="66">
        <v>16</v>
      </c>
      <c r="B21" s="67">
        <v>95</v>
      </c>
      <c r="C21" s="68" t="s">
        <v>36</v>
      </c>
      <c r="D21" s="69" t="s">
        <v>37</v>
      </c>
      <c r="E21" s="70" t="s">
        <v>38</v>
      </c>
      <c r="F21" s="71">
        <v>0</v>
      </c>
      <c r="G21" s="72">
        <v>0</v>
      </c>
      <c r="H21" s="72">
        <v>0</v>
      </c>
      <c r="I21" s="72">
        <v>0</v>
      </c>
      <c r="J21" s="72">
        <v>0</v>
      </c>
      <c r="K21" s="72">
        <v>43</v>
      </c>
      <c r="L21" s="72">
        <v>60</v>
      </c>
      <c r="M21" s="72">
        <v>0</v>
      </c>
      <c r="N21" s="72">
        <v>20</v>
      </c>
      <c r="O21" s="73">
        <v>0</v>
      </c>
      <c r="P21" s="71">
        <v>0</v>
      </c>
      <c r="Q21" s="72">
        <v>0</v>
      </c>
      <c r="R21" s="72">
        <v>10</v>
      </c>
      <c r="S21" s="72">
        <v>0</v>
      </c>
      <c r="T21" s="72">
        <v>0</v>
      </c>
      <c r="U21" s="72">
        <v>1</v>
      </c>
      <c r="V21" s="72">
        <v>0</v>
      </c>
      <c r="W21" s="72">
        <v>0</v>
      </c>
      <c r="X21" s="74">
        <v>0</v>
      </c>
      <c r="Y21" s="74">
        <v>51.9</v>
      </c>
      <c r="Z21" s="72">
        <v>0</v>
      </c>
      <c r="AA21" s="71">
        <v>0</v>
      </c>
      <c r="AB21" s="72">
        <v>0</v>
      </c>
      <c r="AC21" s="74">
        <v>24.2</v>
      </c>
      <c r="AD21" s="74">
        <v>0</v>
      </c>
      <c r="AE21" s="74">
        <v>0</v>
      </c>
      <c r="AF21" s="72">
        <v>0</v>
      </c>
      <c r="AG21" s="75">
        <f t="shared" si="0"/>
        <v>210.1</v>
      </c>
      <c r="AH21" s="71">
        <v>16</v>
      </c>
      <c r="AI21" s="73">
        <v>1</v>
      </c>
    </row>
    <row r="22" spans="1:35" ht="13.5">
      <c r="A22" s="66">
        <v>17</v>
      </c>
      <c r="B22" s="67">
        <v>34</v>
      </c>
      <c r="C22" s="68" t="s">
        <v>5</v>
      </c>
      <c r="D22" s="69" t="s">
        <v>39</v>
      </c>
      <c r="E22" s="70" t="s">
        <v>40</v>
      </c>
      <c r="F22" s="71">
        <v>0</v>
      </c>
      <c r="G22" s="72">
        <v>0</v>
      </c>
      <c r="H22" s="72">
        <v>0</v>
      </c>
      <c r="I22" s="72">
        <v>0</v>
      </c>
      <c r="J22" s="72">
        <v>0</v>
      </c>
      <c r="K22" s="72">
        <v>26</v>
      </c>
      <c r="L22" s="72">
        <v>0</v>
      </c>
      <c r="M22" s="72">
        <v>0</v>
      </c>
      <c r="N22" s="72">
        <v>3</v>
      </c>
      <c r="O22" s="73">
        <v>0</v>
      </c>
      <c r="P22" s="71">
        <v>0</v>
      </c>
      <c r="Q22" s="72">
        <v>0</v>
      </c>
      <c r="R22" s="72">
        <v>6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4">
        <v>0</v>
      </c>
      <c r="Y22" s="74">
        <v>32.2</v>
      </c>
      <c r="Z22" s="72">
        <v>0</v>
      </c>
      <c r="AA22" s="71">
        <v>0</v>
      </c>
      <c r="AB22" s="72">
        <v>180</v>
      </c>
      <c r="AC22" s="74">
        <v>18.2</v>
      </c>
      <c r="AD22" s="74">
        <v>0</v>
      </c>
      <c r="AE22" s="74">
        <v>0</v>
      </c>
      <c r="AF22" s="72">
        <v>0</v>
      </c>
      <c r="AG22" s="75">
        <f t="shared" si="0"/>
        <v>265.4</v>
      </c>
      <c r="AH22" s="71">
        <v>17</v>
      </c>
      <c r="AI22" s="73">
        <v>9</v>
      </c>
    </row>
    <row r="23" spans="1:35" ht="13.5">
      <c r="A23" s="66">
        <v>18</v>
      </c>
      <c r="B23" s="67">
        <v>77</v>
      </c>
      <c r="C23" s="68" t="s">
        <v>5</v>
      </c>
      <c r="D23" s="69" t="s">
        <v>41</v>
      </c>
      <c r="E23" s="70" t="s">
        <v>42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66</v>
      </c>
      <c r="L23" s="72">
        <v>0</v>
      </c>
      <c r="M23" s="72">
        <v>0</v>
      </c>
      <c r="N23" s="72">
        <v>19</v>
      </c>
      <c r="O23" s="73">
        <v>0</v>
      </c>
      <c r="P23" s="71">
        <v>0</v>
      </c>
      <c r="Q23" s="72">
        <v>0</v>
      </c>
      <c r="R23" s="72">
        <v>7</v>
      </c>
      <c r="S23" s="72">
        <v>0</v>
      </c>
      <c r="T23" s="72">
        <v>0</v>
      </c>
      <c r="U23" s="72">
        <v>9</v>
      </c>
      <c r="V23" s="72">
        <v>0</v>
      </c>
      <c r="W23" s="72">
        <v>0</v>
      </c>
      <c r="X23" s="74">
        <v>0</v>
      </c>
      <c r="Y23" s="74">
        <v>36.9</v>
      </c>
      <c r="Z23" s="72">
        <v>0</v>
      </c>
      <c r="AA23" s="71">
        <v>60</v>
      </c>
      <c r="AB23" s="72">
        <v>60</v>
      </c>
      <c r="AC23" s="74">
        <v>21.1</v>
      </c>
      <c r="AD23" s="74">
        <v>0</v>
      </c>
      <c r="AE23" s="74">
        <v>0</v>
      </c>
      <c r="AF23" s="72">
        <v>0</v>
      </c>
      <c r="AG23" s="75">
        <f t="shared" si="0"/>
        <v>279</v>
      </c>
      <c r="AH23" s="71">
        <v>18</v>
      </c>
      <c r="AI23" s="73">
        <v>10</v>
      </c>
    </row>
    <row r="24" spans="1:35" ht="13.5">
      <c r="A24" s="66">
        <v>19</v>
      </c>
      <c r="B24" s="67">
        <v>57</v>
      </c>
      <c r="C24" s="68" t="s">
        <v>2</v>
      </c>
      <c r="D24" s="69" t="s">
        <v>43</v>
      </c>
      <c r="E24" s="70" t="s">
        <v>44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2</v>
      </c>
      <c r="O24" s="73">
        <v>0</v>
      </c>
      <c r="P24" s="71">
        <v>0</v>
      </c>
      <c r="Q24" s="72">
        <v>0</v>
      </c>
      <c r="R24" s="72">
        <v>3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4">
        <v>0</v>
      </c>
      <c r="Y24" s="74">
        <v>32.7</v>
      </c>
      <c r="Z24" s="72">
        <v>0</v>
      </c>
      <c r="AA24" s="71">
        <v>0</v>
      </c>
      <c r="AB24" s="72">
        <v>240</v>
      </c>
      <c r="AC24" s="74">
        <v>19.2</v>
      </c>
      <c r="AD24" s="74">
        <v>0</v>
      </c>
      <c r="AE24" s="74">
        <v>0</v>
      </c>
      <c r="AF24" s="72">
        <v>0</v>
      </c>
      <c r="AG24" s="75">
        <f t="shared" si="0"/>
        <v>296.9</v>
      </c>
      <c r="AH24" s="71">
        <v>19</v>
      </c>
      <c r="AI24" s="73">
        <v>5</v>
      </c>
    </row>
    <row r="25" spans="1:35" ht="13.5">
      <c r="A25" s="66">
        <v>20</v>
      </c>
      <c r="B25" s="67">
        <v>20</v>
      </c>
      <c r="C25" s="68" t="s">
        <v>5</v>
      </c>
      <c r="D25" s="69" t="s">
        <v>45</v>
      </c>
      <c r="E25" s="70" t="s">
        <v>46</v>
      </c>
      <c r="F25" s="71">
        <v>0</v>
      </c>
      <c r="G25" s="72">
        <v>180</v>
      </c>
      <c r="H25" s="72">
        <v>0</v>
      </c>
      <c r="I25" s="72">
        <v>0</v>
      </c>
      <c r="J25" s="72">
        <v>0</v>
      </c>
      <c r="K25" s="72">
        <v>10</v>
      </c>
      <c r="L25" s="72">
        <v>0</v>
      </c>
      <c r="M25" s="72">
        <v>0</v>
      </c>
      <c r="N25" s="72">
        <v>13</v>
      </c>
      <c r="O25" s="73">
        <v>0</v>
      </c>
      <c r="P25" s="71">
        <v>0</v>
      </c>
      <c r="Q25" s="72">
        <v>0</v>
      </c>
      <c r="R25" s="72">
        <v>13</v>
      </c>
      <c r="S25" s="72">
        <v>0</v>
      </c>
      <c r="T25" s="72">
        <v>0</v>
      </c>
      <c r="U25" s="72">
        <v>30</v>
      </c>
      <c r="V25" s="72">
        <v>0</v>
      </c>
      <c r="W25" s="72">
        <v>0</v>
      </c>
      <c r="X25" s="74">
        <v>0</v>
      </c>
      <c r="Y25" s="74">
        <v>33.7</v>
      </c>
      <c r="Z25" s="72">
        <v>0</v>
      </c>
      <c r="AA25" s="71">
        <v>0</v>
      </c>
      <c r="AB25" s="72">
        <v>0</v>
      </c>
      <c r="AC25" s="74">
        <v>20</v>
      </c>
      <c r="AD25" s="74">
        <v>0</v>
      </c>
      <c r="AE25" s="74">
        <v>0</v>
      </c>
      <c r="AF25" s="72">
        <v>0</v>
      </c>
      <c r="AG25" s="75">
        <f t="shared" si="0"/>
        <v>299.7</v>
      </c>
      <c r="AH25" s="71">
        <v>20</v>
      </c>
      <c r="AI25" s="73">
        <v>11</v>
      </c>
    </row>
    <row r="26" spans="1:35" ht="13.5">
      <c r="A26" s="66">
        <v>21</v>
      </c>
      <c r="B26" s="67">
        <v>75</v>
      </c>
      <c r="C26" s="68" t="s">
        <v>2</v>
      </c>
      <c r="D26" s="69" t="s">
        <v>47</v>
      </c>
      <c r="E26" s="70" t="s">
        <v>48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8</v>
      </c>
      <c r="L26" s="72">
        <v>0</v>
      </c>
      <c r="M26" s="72">
        <v>0</v>
      </c>
      <c r="N26" s="72">
        <v>8</v>
      </c>
      <c r="O26" s="73">
        <v>0</v>
      </c>
      <c r="P26" s="71">
        <v>0</v>
      </c>
      <c r="Q26" s="72">
        <v>0</v>
      </c>
      <c r="R26" s="72">
        <v>4</v>
      </c>
      <c r="S26" s="72">
        <v>0</v>
      </c>
      <c r="T26" s="72">
        <v>0</v>
      </c>
      <c r="U26" s="72">
        <v>2</v>
      </c>
      <c r="V26" s="72">
        <v>0</v>
      </c>
      <c r="W26" s="72">
        <v>0</v>
      </c>
      <c r="X26" s="74">
        <v>0</v>
      </c>
      <c r="Y26" s="74">
        <v>93</v>
      </c>
      <c r="Z26" s="72">
        <v>0</v>
      </c>
      <c r="AA26" s="71">
        <v>0</v>
      </c>
      <c r="AB26" s="72">
        <v>180</v>
      </c>
      <c r="AC26" s="74">
        <v>18.1</v>
      </c>
      <c r="AD26" s="74">
        <v>0</v>
      </c>
      <c r="AE26" s="74">
        <v>0</v>
      </c>
      <c r="AF26" s="72">
        <v>0</v>
      </c>
      <c r="AG26" s="75">
        <f t="shared" si="0"/>
        <v>313.1</v>
      </c>
      <c r="AH26" s="71">
        <v>21</v>
      </c>
      <c r="AI26" s="73">
        <v>6</v>
      </c>
    </row>
    <row r="27" spans="1:35" ht="13.5">
      <c r="A27" s="66">
        <v>22</v>
      </c>
      <c r="B27" s="67">
        <v>36</v>
      </c>
      <c r="C27" s="68" t="s">
        <v>36</v>
      </c>
      <c r="D27" s="69" t="s">
        <v>49</v>
      </c>
      <c r="E27" s="70" t="s">
        <v>50</v>
      </c>
      <c r="F27" s="71">
        <v>0</v>
      </c>
      <c r="G27" s="72">
        <v>0</v>
      </c>
      <c r="H27" s="72">
        <v>0</v>
      </c>
      <c r="I27" s="72">
        <v>0</v>
      </c>
      <c r="J27" s="72">
        <v>0</v>
      </c>
      <c r="K27" s="72">
        <v>19</v>
      </c>
      <c r="L27" s="72">
        <v>0</v>
      </c>
      <c r="M27" s="72">
        <v>0</v>
      </c>
      <c r="N27" s="72">
        <v>21</v>
      </c>
      <c r="O27" s="73">
        <v>0</v>
      </c>
      <c r="P27" s="71">
        <v>0</v>
      </c>
      <c r="Q27" s="72">
        <v>0</v>
      </c>
      <c r="R27" s="72">
        <v>18</v>
      </c>
      <c r="S27" s="72">
        <v>0</v>
      </c>
      <c r="T27" s="72">
        <v>0</v>
      </c>
      <c r="U27" s="72">
        <v>12</v>
      </c>
      <c r="V27" s="72">
        <v>0</v>
      </c>
      <c r="W27" s="72">
        <v>0</v>
      </c>
      <c r="X27" s="74">
        <v>0</v>
      </c>
      <c r="Y27" s="74">
        <v>40.4</v>
      </c>
      <c r="Z27" s="72">
        <v>0</v>
      </c>
      <c r="AA27" s="71">
        <v>0</v>
      </c>
      <c r="AB27" s="72">
        <v>180</v>
      </c>
      <c r="AC27" s="74">
        <v>24</v>
      </c>
      <c r="AD27" s="74">
        <v>0</v>
      </c>
      <c r="AE27" s="74">
        <v>0</v>
      </c>
      <c r="AF27" s="72">
        <v>0</v>
      </c>
      <c r="AG27" s="75">
        <f t="shared" si="0"/>
        <v>314.4</v>
      </c>
      <c r="AH27" s="71">
        <v>22</v>
      </c>
      <c r="AI27" s="73">
        <v>2</v>
      </c>
    </row>
    <row r="28" spans="1:35" ht="13.5">
      <c r="A28" s="66">
        <v>23</v>
      </c>
      <c r="B28" s="67">
        <v>59</v>
      </c>
      <c r="C28" s="68" t="s">
        <v>2</v>
      </c>
      <c r="D28" s="69" t="s">
        <v>51</v>
      </c>
      <c r="E28" s="70" t="s">
        <v>52</v>
      </c>
      <c r="F28" s="71">
        <v>0</v>
      </c>
      <c r="G28" s="72">
        <v>0</v>
      </c>
      <c r="H28" s="72">
        <v>0</v>
      </c>
      <c r="I28" s="72">
        <v>0</v>
      </c>
      <c r="J28" s="72">
        <v>0</v>
      </c>
      <c r="K28" s="72">
        <v>195</v>
      </c>
      <c r="L28" s="72">
        <v>0</v>
      </c>
      <c r="M28" s="72">
        <v>0</v>
      </c>
      <c r="N28" s="72">
        <v>53</v>
      </c>
      <c r="O28" s="73">
        <v>0</v>
      </c>
      <c r="P28" s="71">
        <v>0</v>
      </c>
      <c r="Q28" s="72">
        <v>0</v>
      </c>
      <c r="R28" s="72">
        <v>6</v>
      </c>
      <c r="S28" s="72">
        <v>0</v>
      </c>
      <c r="T28" s="72">
        <v>0</v>
      </c>
      <c r="U28" s="72">
        <v>8</v>
      </c>
      <c r="V28" s="72">
        <v>0</v>
      </c>
      <c r="W28" s="72">
        <v>0</v>
      </c>
      <c r="X28" s="74">
        <v>0</v>
      </c>
      <c r="Y28" s="74">
        <v>36.2</v>
      </c>
      <c r="Z28" s="72">
        <v>0</v>
      </c>
      <c r="AA28" s="71">
        <v>0</v>
      </c>
      <c r="AB28" s="72">
        <v>0</v>
      </c>
      <c r="AC28" s="74">
        <v>19.6</v>
      </c>
      <c r="AD28" s="74">
        <v>0</v>
      </c>
      <c r="AE28" s="74">
        <v>0</v>
      </c>
      <c r="AF28" s="72">
        <v>0</v>
      </c>
      <c r="AG28" s="75">
        <f t="shared" si="0"/>
        <v>317.8</v>
      </c>
      <c r="AH28" s="71">
        <v>23</v>
      </c>
      <c r="AI28" s="73">
        <v>7</v>
      </c>
    </row>
    <row r="29" spans="1:35" ht="13.5">
      <c r="A29" s="66">
        <v>24</v>
      </c>
      <c r="B29" s="67">
        <v>79</v>
      </c>
      <c r="C29" s="68" t="s">
        <v>5</v>
      </c>
      <c r="D29" s="69" t="s">
        <v>53</v>
      </c>
      <c r="E29" s="70" t="s">
        <v>54</v>
      </c>
      <c r="F29" s="71">
        <v>0</v>
      </c>
      <c r="G29" s="72">
        <v>0</v>
      </c>
      <c r="H29" s="72">
        <v>0</v>
      </c>
      <c r="I29" s="72">
        <v>0</v>
      </c>
      <c r="J29" s="72">
        <v>0</v>
      </c>
      <c r="K29" s="72">
        <v>124</v>
      </c>
      <c r="L29" s="72">
        <v>0</v>
      </c>
      <c r="M29" s="72">
        <v>0</v>
      </c>
      <c r="N29" s="72">
        <v>4</v>
      </c>
      <c r="O29" s="73">
        <v>0</v>
      </c>
      <c r="P29" s="71">
        <v>0</v>
      </c>
      <c r="Q29" s="72">
        <v>0</v>
      </c>
      <c r="R29" s="72">
        <v>11</v>
      </c>
      <c r="S29" s="72">
        <v>0</v>
      </c>
      <c r="T29" s="72">
        <v>0</v>
      </c>
      <c r="U29" s="72">
        <v>15</v>
      </c>
      <c r="V29" s="72">
        <v>0</v>
      </c>
      <c r="W29" s="72">
        <v>0</v>
      </c>
      <c r="X29" s="74">
        <v>0</v>
      </c>
      <c r="Y29" s="74">
        <v>38.2</v>
      </c>
      <c r="Z29" s="72">
        <v>0</v>
      </c>
      <c r="AA29" s="71">
        <v>0</v>
      </c>
      <c r="AB29" s="72">
        <v>120</v>
      </c>
      <c r="AC29" s="74">
        <v>23.3</v>
      </c>
      <c r="AD29" s="74">
        <v>0</v>
      </c>
      <c r="AE29" s="74">
        <v>0</v>
      </c>
      <c r="AF29" s="72">
        <v>0</v>
      </c>
      <c r="AG29" s="75">
        <f t="shared" si="0"/>
        <v>335.5</v>
      </c>
      <c r="AH29" s="71">
        <v>24</v>
      </c>
      <c r="AI29" s="73">
        <v>12</v>
      </c>
    </row>
    <row r="30" spans="1:35" ht="13.5">
      <c r="A30" s="66">
        <v>25</v>
      </c>
      <c r="B30" s="67">
        <v>29</v>
      </c>
      <c r="C30" s="68" t="s">
        <v>36</v>
      </c>
      <c r="D30" s="69" t="s">
        <v>55</v>
      </c>
      <c r="E30" s="70" t="s">
        <v>56</v>
      </c>
      <c r="F30" s="71">
        <v>0</v>
      </c>
      <c r="G30" s="72">
        <v>0</v>
      </c>
      <c r="H30" s="72">
        <v>0</v>
      </c>
      <c r="I30" s="72">
        <v>0</v>
      </c>
      <c r="J30" s="72">
        <v>0</v>
      </c>
      <c r="K30" s="72">
        <v>159</v>
      </c>
      <c r="L30" s="72">
        <v>60</v>
      </c>
      <c r="M30" s="72">
        <v>0</v>
      </c>
      <c r="N30" s="72">
        <v>64</v>
      </c>
      <c r="O30" s="73">
        <v>0</v>
      </c>
      <c r="P30" s="71">
        <v>0</v>
      </c>
      <c r="Q30" s="72">
        <v>0</v>
      </c>
      <c r="R30" s="72">
        <v>11</v>
      </c>
      <c r="S30" s="72">
        <v>0</v>
      </c>
      <c r="T30" s="72">
        <v>0</v>
      </c>
      <c r="U30" s="72">
        <v>19</v>
      </c>
      <c r="V30" s="72">
        <v>0</v>
      </c>
      <c r="W30" s="72">
        <v>0</v>
      </c>
      <c r="X30" s="74">
        <v>0</v>
      </c>
      <c r="Y30" s="74">
        <v>37.1</v>
      </c>
      <c r="Z30" s="72">
        <v>0</v>
      </c>
      <c r="AA30" s="71">
        <v>0</v>
      </c>
      <c r="AB30" s="72">
        <v>0</v>
      </c>
      <c r="AC30" s="74">
        <v>21.2</v>
      </c>
      <c r="AD30" s="74">
        <v>0</v>
      </c>
      <c r="AE30" s="74">
        <v>0</v>
      </c>
      <c r="AF30" s="72">
        <v>0</v>
      </c>
      <c r="AG30" s="75">
        <f t="shared" si="0"/>
        <v>371.3</v>
      </c>
      <c r="AH30" s="71">
        <v>25</v>
      </c>
      <c r="AI30" s="73">
        <v>3</v>
      </c>
    </row>
    <row r="31" spans="1:35" ht="13.5">
      <c r="A31" s="66">
        <v>26</v>
      </c>
      <c r="B31" s="67">
        <v>94</v>
      </c>
      <c r="C31" s="68" t="s">
        <v>57</v>
      </c>
      <c r="D31" s="69" t="s">
        <v>58</v>
      </c>
      <c r="E31" s="70" t="s">
        <v>59</v>
      </c>
      <c r="F31" s="71">
        <v>0</v>
      </c>
      <c r="G31" s="72">
        <v>0</v>
      </c>
      <c r="H31" s="72">
        <v>0</v>
      </c>
      <c r="I31" s="72">
        <v>0</v>
      </c>
      <c r="J31" s="72">
        <v>0</v>
      </c>
      <c r="K31" s="72">
        <v>110</v>
      </c>
      <c r="L31" s="72">
        <v>60</v>
      </c>
      <c r="M31" s="72">
        <v>0</v>
      </c>
      <c r="N31" s="72">
        <v>10</v>
      </c>
      <c r="O31" s="73">
        <v>0</v>
      </c>
      <c r="P31" s="71">
        <v>60</v>
      </c>
      <c r="Q31" s="72">
        <v>0</v>
      </c>
      <c r="R31" s="72">
        <v>13</v>
      </c>
      <c r="S31" s="72">
        <v>0</v>
      </c>
      <c r="T31" s="72">
        <v>0</v>
      </c>
      <c r="U31" s="72">
        <v>4</v>
      </c>
      <c r="V31" s="72">
        <v>0</v>
      </c>
      <c r="W31" s="72">
        <v>0</v>
      </c>
      <c r="X31" s="74">
        <v>0</v>
      </c>
      <c r="Y31" s="74">
        <v>44.7</v>
      </c>
      <c r="Z31" s="72">
        <v>0</v>
      </c>
      <c r="AA31" s="71">
        <v>0</v>
      </c>
      <c r="AB31" s="72">
        <v>60</v>
      </c>
      <c r="AC31" s="74">
        <v>21.7</v>
      </c>
      <c r="AD31" s="74">
        <v>0</v>
      </c>
      <c r="AE31" s="74">
        <v>0</v>
      </c>
      <c r="AF31" s="72">
        <v>0</v>
      </c>
      <c r="AG31" s="75">
        <f t="shared" si="0"/>
        <v>383.4</v>
      </c>
      <c r="AH31" s="71">
        <v>26</v>
      </c>
      <c r="AI31" s="73">
        <v>1</v>
      </c>
    </row>
    <row r="32" spans="1:35" ht="13.5">
      <c r="A32" s="66">
        <v>27</v>
      </c>
      <c r="B32" s="67">
        <v>99</v>
      </c>
      <c r="C32" s="68" t="s">
        <v>5</v>
      </c>
      <c r="D32" s="69" t="s">
        <v>60</v>
      </c>
      <c r="E32" s="70" t="s">
        <v>61</v>
      </c>
      <c r="F32" s="71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156</v>
      </c>
      <c r="L32" s="72">
        <v>180</v>
      </c>
      <c r="M32" s="72">
        <v>0</v>
      </c>
      <c r="N32" s="72">
        <v>4</v>
      </c>
      <c r="O32" s="73">
        <v>0</v>
      </c>
      <c r="P32" s="71">
        <v>0</v>
      </c>
      <c r="Q32" s="72">
        <v>0</v>
      </c>
      <c r="R32" s="72">
        <v>1</v>
      </c>
      <c r="S32" s="72">
        <v>0</v>
      </c>
      <c r="T32" s="72">
        <v>0</v>
      </c>
      <c r="U32" s="72">
        <v>2</v>
      </c>
      <c r="V32" s="72">
        <v>0</v>
      </c>
      <c r="W32" s="72">
        <v>0</v>
      </c>
      <c r="X32" s="74">
        <v>0</v>
      </c>
      <c r="Y32" s="74">
        <v>48</v>
      </c>
      <c r="Z32" s="72">
        <v>0</v>
      </c>
      <c r="AA32" s="71">
        <v>0</v>
      </c>
      <c r="AB32" s="72">
        <v>0</v>
      </c>
      <c r="AC32" s="74">
        <v>18</v>
      </c>
      <c r="AD32" s="74">
        <v>0</v>
      </c>
      <c r="AE32" s="74">
        <v>0</v>
      </c>
      <c r="AF32" s="72">
        <v>0</v>
      </c>
      <c r="AG32" s="75">
        <f t="shared" si="0"/>
        <v>409</v>
      </c>
      <c r="AH32" s="71">
        <v>27</v>
      </c>
      <c r="AI32" s="73">
        <v>13</v>
      </c>
    </row>
    <row r="33" spans="1:35" ht="13.5">
      <c r="A33" s="66">
        <v>28</v>
      </c>
      <c r="B33" s="67">
        <v>73</v>
      </c>
      <c r="C33" s="68" t="s">
        <v>2</v>
      </c>
      <c r="D33" s="69" t="s">
        <v>62</v>
      </c>
      <c r="E33" s="70" t="s">
        <v>63</v>
      </c>
      <c r="F33" s="71">
        <v>0</v>
      </c>
      <c r="G33" s="72">
        <v>0</v>
      </c>
      <c r="H33" s="72">
        <v>0</v>
      </c>
      <c r="I33" s="72">
        <v>0</v>
      </c>
      <c r="J33" s="72">
        <v>0</v>
      </c>
      <c r="K33" s="72">
        <v>347</v>
      </c>
      <c r="L33" s="72">
        <v>0</v>
      </c>
      <c r="M33" s="72">
        <v>0</v>
      </c>
      <c r="N33" s="72">
        <v>25</v>
      </c>
      <c r="O33" s="73">
        <v>0</v>
      </c>
      <c r="P33" s="71">
        <v>0</v>
      </c>
      <c r="Q33" s="72">
        <v>0</v>
      </c>
      <c r="R33" s="72">
        <v>7</v>
      </c>
      <c r="S33" s="72">
        <v>0</v>
      </c>
      <c r="T33" s="72">
        <v>0</v>
      </c>
      <c r="U33" s="72">
        <v>7</v>
      </c>
      <c r="V33" s="72">
        <v>0</v>
      </c>
      <c r="W33" s="72">
        <v>0</v>
      </c>
      <c r="X33" s="74">
        <v>0</v>
      </c>
      <c r="Y33" s="74">
        <v>40.7</v>
      </c>
      <c r="Z33" s="72">
        <v>0</v>
      </c>
      <c r="AA33" s="71">
        <v>0</v>
      </c>
      <c r="AB33" s="72">
        <v>0</v>
      </c>
      <c r="AC33" s="74">
        <v>23.4</v>
      </c>
      <c r="AD33" s="74">
        <v>0</v>
      </c>
      <c r="AE33" s="74">
        <v>0</v>
      </c>
      <c r="AF33" s="72">
        <v>0</v>
      </c>
      <c r="AG33" s="75">
        <f t="shared" si="0"/>
        <v>450.09999999999997</v>
      </c>
      <c r="AH33" s="71">
        <v>28</v>
      </c>
      <c r="AI33" s="73">
        <v>8</v>
      </c>
    </row>
    <row r="34" spans="1:35" ht="13.5">
      <c r="A34" s="66">
        <v>29</v>
      </c>
      <c r="B34" s="67">
        <v>78</v>
      </c>
      <c r="C34" s="68" t="s">
        <v>5</v>
      </c>
      <c r="D34" s="69" t="s">
        <v>64</v>
      </c>
      <c r="E34" s="70" t="s">
        <v>65</v>
      </c>
      <c r="F34" s="71">
        <v>0</v>
      </c>
      <c r="G34" s="72">
        <v>0</v>
      </c>
      <c r="H34" s="72">
        <v>0</v>
      </c>
      <c r="I34" s="72">
        <v>0</v>
      </c>
      <c r="J34" s="72">
        <v>0</v>
      </c>
      <c r="K34" s="72">
        <v>36</v>
      </c>
      <c r="L34" s="72">
        <v>0</v>
      </c>
      <c r="M34" s="72">
        <v>0</v>
      </c>
      <c r="N34" s="72">
        <v>7</v>
      </c>
      <c r="O34" s="73">
        <v>0</v>
      </c>
      <c r="P34" s="71">
        <v>60</v>
      </c>
      <c r="Q34" s="72">
        <v>0</v>
      </c>
      <c r="R34" s="72">
        <v>7</v>
      </c>
      <c r="S34" s="72">
        <v>0</v>
      </c>
      <c r="T34" s="72">
        <v>0</v>
      </c>
      <c r="U34" s="72">
        <v>3</v>
      </c>
      <c r="V34" s="72">
        <v>120</v>
      </c>
      <c r="W34" s="72">
        <v>0</v>
      </c>
      <c r="X34" s="74">
        <v>0</v>
      </c>
      <c r="Y34" s="74">
        <v>35</v>
      </c>
      <c r="Z34" s="72">
        <v>0</v>
      </c>
      <c r="AA34" s="71">
        <v>0</v>
      </c>
      <c r="AB34" s="72">
        <v>180</v>
      </c>
      <c r="AC34" s="74">
        <v>20.6</v>
      </c>
      <c r="AD34" s="74">
        <v>0</v>
      </c>
      <c r="AE34" s="74">
        <v>0</v>
      </c>
      <c r="AF34" s="72">
        <v>0</v>
      </c>
      <c r="AG34" s="75">
        <f t="shared" si="0"/>
        <v>468.6</v>
      </c>
      <c r="AH34" s="71">
        <v>29</v>
      </c>
      <c r="AI34" s="73">
        <v>14</v>
      </c>
    </row>
    <row r="35" spans="1:35" ht="13.5">
      <c r="A35" s="66">
        <v>30</v>
      </c>
      <c r="B35" s="67">
        <v>74</v>
      </c>
      <c r="C35" s="68" t="s">
        <v>5</v>
      </c>
      <c r="D35" s="69" t="s">
        <v>66</v>
      </c>
      <c r="E35" s="70" t="s">
        <v>67</v>
      </c>
      <c r="F35" s="71">
        <v>0</v>
      </c>
      <c r="G35" s="72">
        <v>0</v>
      </c>
      <c r="H35" s="72">
        <v>0</v>
      </c>
      <c r="I35" s="72">
        <v>0</v>
      </c>
      <c r="J35" s="72">
        <v>0</v>
      </c>
      <c r="K35" s="72">
        <v>31</v>
      </c>
      <c r="L35" s="72">
        <v>0</v>
      </c>
      <c r="M35" s="72">
        <v>0</v>
      </c>
      <c r="N35" s="72">
        <v>28</v>
      </c>
      <c r="O35" s="73">
        <v>0</v>
      </c>
      <c r="P35" s="71">
        <v>0</v>
      </c>
      <c r="Q35" s="72">
        <v>0</v>
      </c>
      <c r="R35" s="72">
        <v>1</v>
      </c>
      <c r="S35" s="72">
        <v>0</v>
      </c>
      <c r="T35" s="72">
        <v>0</v>
      </c>
      <c r="U35" s="72">
        <v>6</v>
      </c>
      <c r="V35" s="72">
        <v>0</v>
      </c>
      <c r="W35" s="72">
        <v>0</v>
      </c>
      <c r="X35" s="74">
        <v>0</v>
      </c>
      <c r="Y35" s="74">
        <v>33.5</v>
      </c>
      <c r="Z35" s="72">
        <v>0</v>
      </c>
      <c r="AA35" s="71">
        <v>0</v>
      </c>
      <c r="AB35" s="72">
        <v>360</v>
      </c>
      <c r="AC35" s="74">
        <v>19.3</v>
      </c>
      <c r="AD35" s="74">
        <v>0</v>
      </c>
      <c r="AE35" s="74">
        <v>0</v>
      </c>
      <c r="AF35" s="72">
        <v>0</v>
      </c>
      <c r="AG35" s="75">
        <f t="shared" si="0"/>
        <v>478.8</v>
      </c>
      <c r="AH35" s="71">
        <v>30</v>
      </c>
      <c r="AI35" s="73">
        <v>15</v>
      </c>
    </row>
    <row r="36" spans="1:35" ht="13.5">
      <c r="A36" s="66">
        <v>31</v>
      </c>
      <c r="B36" s="67">
        <v>9</v>
      </c>
      <c r="C36" s="68" t="s">
        <v>5</v>
      </c>
      <c r="D36" s="69" t="s">
        <v>68</v>
      </c>
      <c r="E36" s="70" t="s">
        <v>69</v>
      </c>
      <c r="F36" s="71">
        <v>0</v>
      </c>
      <c r="G36" s="72">
        <v>0</v>
      </c>
      <c r="H36" s="72">
        <v>0</v>
      </c>
      <c r="I36" s="72">
        <v>0</v>
      </c>
      <c r="J36" s="72">
        <v>60</v>
      </c>
      <c r="K36" s="72">
        <v>76</v>
      </c>
      <c r="L36" s="72">
        <v>0</v>
      </c>
      <c r="M36" s="72">
        <v>0</v>
      </c>
      <c r="N36" s="72">
        <v>1</v>
      </c>
      <c r="O36" s="73">
        <v>0</v>
      </c>
      <c r="P36" s="71">
        <v>0</v>
      </c>
      <c r="Q36" s="72">
        <v>0</v>
      </c>
      <c r="R36" s="72">
        <v>8</v>
      </c>
      <c r="S36" s="72">
        <v>0</v>
      </c>
      <c r="T36" s="72">
        <v>0</v>
      </c>
      <c r="U36" s="72">
        <v>3</v>
      </c>
      <c r="V36" s="72">
        <v>0</v>
      </c>
      <c r="W36" s="72">
        <v>0</v>
      </c>
      <c r="X36" s="74">
        <v>0</v>
      </c>
      <c r="Y36" s="74">
        <v>34.3</v>
      </c>
      <c r="Z36" s="72">
        <v>0</v>
      </c>
      <c r="AA36" s="71">
        <v>240</v>
      </c>
      <c r="AB36" s="72">
        <v>60</v>
      </c>
      <c r="AC36" s="74">
        <v>20.5</v>
      </c>
      <c r="AD36" s="74">
        <v>0</v>
      </c>
      <c r="AE36" s="74">
        <v>0</v>
      </c>
      <c r="AF36" s="72">
        <v>0</v>
      </c>
      <c r="AG36" s="75">
        <f t="shared" si="0"/>
        <v>502.8</v>
      </c>
      <c r="AH36" s="71">
        <v>31</v>
      </c>
      <c r="AI36" s="73">
        <v>16</v>
      </c>
    </row>
    <row r="37" spans="1:35" ht="13.5">
      <c r="A37" s="66">
        <v>32</v>
      </c>
      <c r="B37" s="67">
        <v>56</v>
      </c>
      <c r="C37" s="68" t="s">
        <v>36</v>
      </c>
      <c r="D37" s="69" t="s">
        <v>70</v>
      </c>
      <c r="E37" s="70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60</v>
      </c>
      <c r="K37" s="72">
        <v>32</v>
      </c>
      <c r="L37" s="72">
        <v>120</v>
      </c>
      <c r="M37" s="72">
        <v>0</v>
      </c>
      <c r="N37" s="72">
        <v>11</v>
      </c>
      <c r="O37" s="73">
        <v>0</v>
      </c>
      <c r="P37" s="71">
        <v>0</v>
      </c>
      <c r="Q37" s="72">
        <v>0</v>
      </c>
      <c r="R37" s="72">
        <v>13</v>
      </c>
      <c r="S37" s="72">
        <v>0</v>
      </c>
      <c r="T37" s="72">
        <v>0</v>
      </c>
      <c r="U37" s="72">
        <v>220</v>
      </c>
      <c r="V37" s="72">
        <v>0</v>
      </c>
      <c r="W37" s="72">
        <v>0</v>
      </c>
      <c r="X37" s="74">
        <v>0</v>
      </c>
      <c r="Y37" s="74">
        <v>35</v>
      </c>
      <c r="Z37" s="72">
        <v>0</v>
      </c>
      <c r="AA37" s="71">
        <v>0</v>
      </c>
      <c r="AB37" s="72">
        <v>0</v>
      </c>
      <c r="AC37" s="74">
        <v>20</v>
      </c>
      <c r="AD37" s="74">
        <v>0</v>
      </c>
      <c r="AE37" s="74">
        <v>0</v>
      </c>
      <c r="AF37" s="72">
        <v>0</v>
      </c>
      <c r="AG37" s="75">
        <f t="shared" si="0"/>
        <v>511</v>
      </c>
      <c r="AH37" s="71">
        <v>32</v>
      </c>
      <c r="AI37" s="73">
        <v>4</v>
      </c>
    </row>
    <row r="38" spans="1:35" ht="13.5">
      <c r="A38" s="66">
        <v>33</v>
      </c>
      <c r="B38" s="67">
        <v>40</v>
      </c>
      <c r="C38" s="68" t="s">
        <v>36</v>
      </c>
      <c r="D38" s="69" t="s">
        <v>72</v>
      </c>
      <c r="E38" s="70" t="s">
        <v>73</v>
      </c>
      <c r="F38" s="71">
        <v>0</v>
      </c>
      <c r="G38" s="72">
        <v>0</v>
      </c>
      <c r="H38" s="72">
        <v>0</v>
      </c>
      <c r="I38" s="72">
        <v>0</v>
      </c>
      <c r="J38" s="72">
        <v>0</v>
      </c>
      <c r="K38" s="72">
        <v>16</v>
      </c>
      <c r="L38" s="72">
        <v>0</v>
      </c>
      <c r="M38" s="72">
        <v>0</v>
      </c>
      <c r="N38" s="72">
        <v>4</v>
      </c>
      <c r="O38" s="73">
        <v>0</v>
      </c>
      <c r="P38" s="71">
        <v>0</v>
      </c>
      <c r="Q38" s="72">
        <v>0</v>
      </c>
      <c r="R38" s="72">
        <v>16</v>
      </c>
      <c r="S38" s="72">
        <v>0</v>
      </c>
      <c r="T38" s="72">
        <v>0</v>
      </c>
      <c r="U38" s="72">
        <v>23</v>
      </c>
      <c r="V38" s="72">
        <v>0</v>
      </c>
      <c r="W38" s="72">
        <v>0</v>
      </c>
      <c r="X38" s="74">
        <v>0</v>
      </c>
      <c r="Y38" s="74">
        <v>40.7</v>
      </c>
      <c r="Z38" s="72">
        <v>0</v>
      </c>
      <c r="AA38" s="71">
        <v>180</v>
      </c>
      <c r="AB38" s="72">
        <v>240</v>
      </c>
      <c r="AC38" s="74">
        <v>23.6</v>
      </c>
      <c r="AD38" s="74">
        <v>0</v>
      </c>
      <c r="AE38" s="74">
        <v>0</v>
      </c>
      <c r="AF38" s="72">
        <v>0</v>
      </c>
      <c r="AG38" s="75">
        <f aca="true" t="shared" si="1" ref="AG38:AG69">SUM(F38:AF38)</f>
        <v>543.3000000000001</v>
      </c>
      <c r="AH38" s="71">
        <v>33</v>
      </c>
      <c r="AI38" s="73">
        <v>5</v>
      </c>
    </row>
    <row r="39" spans="1:35" ht="13.5">
      <c r="A39" s="66">
        <v>34</v>
      </c>
      <c r="B39" s="67">
        <v>92</v>
      </c>
      <c r="C39" s="68" t="s">
        <v>5</v>
      </c>
      <c r="D39" s="69" t="s">
        <v>74</v>
      </c>
      <c r="E39" s="70" t="s">
        <v>75</v>
      </c>
      <c r="F39" s="71">
        <v>0</v>
      </c>
      <c r="G39" s="72">
        <v>0</v>
      </c>
      <c r="H39" s="72">
        <v>0</v>
      </c>
      <c r="I39" s="72">
        <v>0</v>
      </c>
      <c r="J39" s="72">
        <v>0</v>
      </c>
      <c r="K39" s="72">
        <v>164</v>
      </c>
      <c r="L39" s="72">
        <v>180</v>
      </c>
      <c r="M39" s="72">
        <v>0</v>
      </c>
      <c r="N39" s="72">
        <v>8</v>
      </c>
      <c r="O39" s="73">
        <v>0</v>
      </c>
      <c r="P39" s="71">
        <v>60</v>
      </c>
      <c r="Q39" s="72">
        <v>0</v>
      </c>
      <c r="R39" s="72">
        <v>10</v>
      </c>
      <c r="S39" s="72">
        <v>0</v>
      </c>
      <c r="T39" s="72">
        <v>0</v>
      </c>
      <c r="U39" s="72">
        <v>24</v>
      </c>
      <c r="V39" s="72">
        <v>0</v>
      </c>
      <c r="W39" s="72">
        <v>0</v>
      </c>
      <c r="X39" s="74">
        <v>0</v>
      </c>
      <c r="Y39" s="74">
        <v>35</v>
      </c>
      <c r="Z39" s="72">
        <v>0</v>
      </c>
      <c r="AA39" s="71">
        <v>0</v>
      </c>
      <c r="AB39" s="72">
        <v>60</v>
      </c>
      <c r="AC39" s="74">
        <v>21.1</v>
      </c>
      <c r="AD39" s="74">
        <v>0</v>
      </c>
      <c r="AE39" s="74">
        <v>0</v>
      </c>
      <c r="AF39" s="72">
        <v>0</v>
      </c>
      <c r="AG39" s="75">
        <f t="shared" si="1"/>
        <v>562.1</v>
      </c>
      <c r="AH39" s="71">
        <v>34</v>
      </c>
      <c r="AI39" s="73">
        <v>17</v>
      </c>
    </row>
    <row r="40" spans="1:35" ht="13.5">
      <c r="A40" s="66">
        <v>35</v>
      </c>
      <c r="B40" s="67">
        <v>91</v>
      </c>
      <c r="C40" s="68" t="s">
        <v>27</v>
      </c>
      <c r="D40" s="69" t="s">
        <v>76</v>
      </c>
      <c r="E40" s="70" t="s">
        <v>77</v>
      </c>
      <c r="F40" s="71">
        <v>0</v>
      </c>
      <c r="G40" s="72">
        <v>0</v>
      </c>
      <c r="H40" s="72">
        <v>0</v>
      </c>
      <c r="I40" s="72">
        <v>0</v>
      </c>
      <c r="J40" s="72">
        <v>0</v>
      </c>
      <c r="K40" s="72">
        <v>90</v>
      </c>
      <c r="L40" s="72">
        <v>60</v>
      </c>
      <c r="M40" s="72">
        <v>0</v>
      </c>
      <c r="N40" s="72">
        <v>14</v>
      </c>
      <c r="O40" s="73">
        <v>0</v>
      </c>
      <c r="P40" s="71">
        <v>0</v>
      </c>
      <c r="Q40" s="72">
        <v>0</v>
      </c>
      <c r="R40" s="72">
        <v>9</v>
      </c>
      <c r="S40" s="72">
        <v>60</v>
      </c>
      <c r="T40" s="72">
        <v>0</v>
      </c>
      <c r="U40" s="72">
        <v>24</v>
      </c>
      <c r="V40" s="72">
        <v>0</v>
      </c>
      <c r="W40" s="72">
        <v>0</v>
      </c>
      <c r="X40" s="74">
        <v>0</v>
      </c>
      <c r="Y40" s="74">
        <v>35</v>
      </c>
      <c r="Z40" s="72">
        <v>0</v>
      </c>
      <c r="AA40" s="71">
        <v>0</v>
      </c>
      <c r="AB40" s="72">
        <v>0</v>
      </c>
      <c r="AC40" s="74">
        <v>300</v>
      </c>
      <c r="AD40" s="74">
        <v>0</v>
      </c>
      <c r="AE40" s="74">
        <v>0</v>
      </c>
      <c r="AF40" s="72">
        <v>0</v>
      </c>
      <c r="AG40" s="75">
        <f t="shared" si="1"/>
        <v>592</v>
      </c>
      <c r="AH40" s="71">
        <v>35</v>
      </c>
      <c r="AI40" s="73">
        <v>3</v>
      </c>
    </row>
    <row r="41" spans="1:35" ht="13.5">
      <c r="A41" s="66">
        <v>36</v>
      </c>
      <c r="B41" s="67">
        <v>35</v>
      </c>
      <c r="C41" s="68" t="s">
        <v>5</v>
      </c>
      <c r="D41" s="69" t="s">
        <v>78</v>
      </c>
      <c r="E41" s="70" t="s">
        <v>79</v>
      </c>
      <c r="F41" s="71">
        <v>0</v>
      </c>
      <c r="G41" s="72">
        <v>0</v>
      </c>
      <c r="H41" s="72">
        <v>0</v>
      </c>
      <c r="I41" s="72">
        <v>0</v>
      </c>
      <c r="J41" s="72">
        <v>0</v>
      </c>
      <c r="K41" s="72">
        <v>42</v>
      </c>
      <c r="L41" s="72">
        <v>0</v>
      </c>
      <c r="M41" s="72">
        <v>0</v>
      </c>
      <c r="N41" s="72">
        <v>11</v>
      </c>
      <c r="O41" s="73">
        <v>0</v>
      </c>
      <c r="P41" s="71">
        <v>0</v>
      </c>
      <c r="Q41" s="72">
        <v>0</v>
      </c>
      <c r="R41" s="72">
        <v>1</v>
      </c>
      <c r="S41" s="72">
        <v>0</v>
      </c>
      <c r="T41" s="72">
        <v>0</v>
      </c>
      <c r="U41" s="72">
        <v>9</v>
      </c>
      <c r="V41" s="72">
        <v>0</v>
      </c>
      <c r="W41" s="72">
        <v>0</v>
      </c>
      <c r="X41" s="74">
        <v>0</v>
      </c>
      <c r="Y41" s="74">
        <v>32</v>
      </c>
      <c r="Z41" s="72">
        <v>0</v>
      </c>
      <c r="AA41" s="71">
        <v>0</v>
      </c>
      <c r="AB41" s="72">
        <v>540</v>
      </c>
      <c r="AC41" s="74">
        <v>19</v>
      </c>
      <c r="AD41" s="74">
        <v>0</v>
      </c>
      <c r="AE41" s="74">
        <v>0</v>
      </c>
      <c r="AF41" s="72">
        <v>0</v>
      </c>
      <c r="AG41" s="75">
        <f t="shared" si="1"/>
        <v>654</v>
      </c>
      <c r="AH41" s="71">
        <v>36</v>
      </c>
      <c r="AI41" s="73">
        <v>18</v>
      </c>
    </row>
    <row r="42" spans="1:35" ht="13.5">
      <c r="A42" s="66">
        <v>37</v>
      </c>
      <c r="B42" s="67">
        <v>89</v>
      </c>
      <c r="C42" s="68" t="s">
        <v>27</v>
      </c>
      <c r="D42" s="69" t="s">
        <v>80</v>
      </c>
      <c r="E42" s="70" t="s">
        <v>81</v>
      </c>
      <c r="F42" s="71">
        <v>0</v>
      </c>
      <c r="G42" s="72">
        <v>0</v>
      </c>
      <c r="H42" s="72">
        <v>0</v>
      </c>
      <c r="I42" s="72">
        <v>0</v>
      </c>
      <c r="J42" s="72">
        <v>0</v>
      </c>
      <c r="K42" s="72">
        <v>195</v>
      </c>
      <c r="L42" s="72">
        <v>0</v>
      </c>
      <c r="M42" s="72">
        <v>0</v>
      </c>
      <c r="N42" s="72">
        <v>11</v>
      </c>
      <c r="O42" s="73">
        <v>0</v>
      </c>
      <c r="P42" s="71">
        <v>0</v>
      </c>
      <c r="Q42" s="72">
        <v>0</v>
      </c>
      <c r="R42" s="72">
        <v>79</v>
      </c>
      <c r="S42" s="72">
        <v>0</v>
      </c>
      <c r="T42" s="72">
        <v>0</v>
      </c>
      <c r="U42" s="72">
        <v>180</v>
      </c>
      <c r="V42" s="72">
        <v>0</v>
      </c>
      <c r="W42" s="72">
        <v>0</v>
      </c>
      <c r="X42" s="74">
        <v>0</v>
      </c>
      <c r="Y42" s="74">
        <v>39.3</v>
      </c>
      <c r="Z42" s="72">
        <v>0</v>
      </c>
      <c r="AA42" s="71">
        <v>120</v>
      </c>
      <c r="AB42" s="72">
        <v>60</v>
      </c>
      <c r="AC42" s="74">
        <v>19.8</v>
      </c>
      <c r="AD42" s="74">
        <v>0</v>
      </c>
      <c r="AE42" s="74">
        <v>0</v>
      </c>
      <c r="AF42" s="72">
        <v>0</v>
      </c>
      <c r="AG42" s="75">
        <f t="shared" si="1"/>
        <v>704.0999999999999</v>
      </c>
      <c r="AH42" s="71">
        <v>37</v>
      </c>
      <c r="AI42" s="73">
        <v>4</v>
      </c>
    </row>
    <row r="43" spans="1:35" ht="13.5">
      <c r="A43" s="66">
        <v>38</v>
      </c>
      <c r="B43" s="67">
        <v>39</v>
      </c>
      <c r="C43" s="68" t="s">
        <v>36</v>
      </c>
      <c r="D43" s="69" t="s">
        <v>82</v>
      </c>
      <c r="E43" s="70" t="s">
        <v>83</v>
      </c>
      <c r="F43" s="71">
        <v>0</v>
      </c>
      <c r="G43" s="72">
        <v>0</v>
      </c>
      <c r="H43" s="72">
        <v>0</v>
      </c>
      <c r="I43" s="72">
        <v>0</v>
      </c>
      <c r="J43" s="72">
        <v>0</v>
      </c>
      <c r="K43" s="72">
        <v>6</v>
      </c>
      <c r="L43" s="72">
        <v>0</v>
      </c>
      <c r="M43" s="72">
        <v>0</v>
      </c>
      <c r="N43" s="72">
        <v>3</v>
      </c>
      <c r="O43" s="73">
        <v>0</v>
      </c>
      <c r="P43" s="71">
        <v>0</v>
      </c>
      <c r="Q43" s="72">
        <v>0</v>
      </c>
      <c r="R43" s="72">
        <v>11</v>
      </c>
      <c r="S43" s="72">
        <v>0</v>
      </c>
      <c r="T43" s="72">
        <v>0</v>
      </c>
      <c r="U43" s="72">
        <v>206</v>
      </c>
      <c r="V43" s="72">
        <v>0</v>
      </c>
      <c r="W43" s="72">
        <v>0</v>
      </c>
      <c r="X43" s="74">
        <v>0</v>
      </c>
      <c r="Y43" s="74">
        <v>41.4</v>
      </c>
      <c r="Z43" s="72">
        <v>0</v>
      </c>
      <c r="AA43" s="71">
        <v>180</v>
      </c>
      <c r="AB43" s="72">
        <v>240</v>
      </c>
      <c r="AC43" s="74">
        <v>22.5</v>
      </c>
      <c r="AD43" s="74">
        <v>0</v>
      </c>
      <c r="AE43" s="74">
        <v>0</v>
      </c>
      <c r="AF43" s="72">
        <v>0</v>
      </c>
      <c r="AG43" s="75">
        <f t="shared" si="1"/>
        <v>709.9</v>
      </c>
      <c r="AH43" s="71">
        <v>38</v>
      </c>
      <c r="AI43" s="73">
        <v>6</v>
      </c>
    </row>
    <row r="44" spans="1:35" ht="13.5">
      <c r="A44" s="66">
        <v>39</v>
      </c>
      <c r="B44" s="67">
        <v>8</v>
      </c>
      <c r="C44" s="68" t="s">
        <v>5</v>
      </c>
      <c r="D44" s="69" t="s">
        <v>84</v>
      </c>
      <c r="E44" s="70" t="s">
        <v>85</v>
      </c>
      <c r="F44" s="71">
        <v>0</v>
      </c>
      <c r="G44" s="72">
        <v>0</v>
      </c>
      <c r="H44" s="72">
        <v>0</v>
      </c>
      <c r="I44" s="72">
        <v>0</v>
      </c>
      <c r="J44" s="72">
        <v>0</v>
      </c>
      <c r="K44" s="72">
        <v>119</v>
      </c>
      <c r="L44" s="72">
        <v>0</v>
      </c>
      <c r="M44" s="72">
        <v>0</v>
      </c>
      <c r="N44" s="72">
        <v>68</v>
      </c>
      <c r="O44" s="73">
        <v>0</v>
      </c>
      <c r="P44" s="71">
        <v>120</v>
      </c>
      <c r="Q44" s="72">
        <v>0</v>
      </c>
      <c r="R44" s="72">
        <v>10</v>
      </c>
      <c r="S44" s="72">
        <v>0</v>
      </c>
      <c r="T44" s="72">
        <v>0</v>
      </c>
      <c r="U44" s="72">
        <v>12</v>
      </c>
      <c r="V44" s="72">
        <v>0</v>
      </c>
      <c r="W44" s="72">
        <v>0</v>
      </c>
      <c r="X44" s="74">
        <v>0</v>
      </c>
      <c r="Y44" s="74">
        <v>33.3</v>
      </c>
      <c r="Z44" s="72">
        <v>0</v>
      </c>
      <c r="AA44" s="71">
        <v>180</v>
      </c>
      <c r="AB44" s="72">
        <v>180</v>
      </c>
      <c r="AC44" s="74">
        <v>20.4</v>
      </c>
      <c r="AD44" s="74">
        <v>0</v>
      </c>
      <c r="AE44" s="74">
        <v>0</v>
      </c>
      <c r="AF44" s="72">
        <v>0</v>
      </c>
      <c r="AG44" s="75">
        <f t="shared" si="1"/>
        <v>742.6999999999999</v>
      </c>
      <c r="AH44" s="71">
        <v>39</v>
      </c>
      <c r="AI44" s="73">
        <v>19</v>
      </c>
    </row>
    <row r="45" spans="1:35" ht="13.5">
      <c r="A45" s="66">
        <v>40</v>
      </c>
      <c r="B45" s="67">
        <v>30</v>
      </c>
      <c r="C45" s="68" t="s">
        <v>5</v>
      </c>
      <c r="D45" s="69" t="s">
        <v>86</v>
      </c>
      <c r="E45" s="70" t="s">
        <v>87</v>
      </c>
      <c r="F45" s="71">
        <v>0</v>
      </c>
      <c r="G45" s="72">
        <v>0</v>
      </c>
      <c r="H45" s="72">
        <v>0</v>
      </c>
      <c r="I45" s="72">
        <v>0</v>
      </c>
      <c r="J45" s="72">
        <v>0</v>
      </c>
      <c r="K45" s="72">
        <v>149</v>
      </c>
      <c r="L45" s="72">
        <v>0</v>
      </c>
      <c r="M45" s="72">
        <v>0</v>
      </c>
      <c r="N45" s="72">
        <v>5</v>
      </c>
      <c r="O45" s="73">
        <v>0</v>
      </c>
      <c r="P45" s="71">
        <v>0</v>
      </c>
      <c r="Q45" s="72">
        <v>60</v>
      </c>
      <c r="R45" s="72">
        <v>26</v>
      </c>
      <c r="S45" s="72">
        <v>0</v>
      </c>
      <c r="T45" s="72">
        <v>0</v>
      </c>
      <c r="U45" s="72">
        <v>393</v>
      </c>
      <c r="V45" s="72">
        <v>60</v>
      </c>
      <c r="W45" s="72">
        <v>0</v>
      </c>
      <c r="X45" s="74">
        <v>0</v>
      </c>
      <c r="Y45" s="74">
        <v>35.7</v>
      </c>
      <c r="Z45" s="72">
        <v>0</v>
      </c>
      <c r="AA45" s="71">
        <v>120</v>
      </c>
      <c r="AB45" s="72">
        <v>0</v>
      </c>
      <c r="AC45" s="74">
        <v>21</v>
      </c>
      <c r="AD45" s="74">
        <v>0</v>
      </c>
      <c r="AE45" s="74">
        <v>0</v>
      </c>
      <c r="AF45" s="72">
        <v>0</v>
      </c>
      <c r="AG45" s="75">
        <f t="shared" si="1"/>
        <v>869.7</v>
      </c>
      <c r="AH45" s="71">
        <v>40</v>
      </c>
      <c r="AI45" s="73">
        <v>20</v>
      </c>
    </row>
    <row r="46" spans="1:35" ht="13.5">
      <c r="A46" s="66">
        <v>41</v>
      </c>
      <c r="B46" s="67">
        <v>58</v>
      </c>
      <c r="C46" s="68" t="s">
        <v>12</v>
      </c>
      <c r="D46" s="69" t="s">
        <v>88</v>
      </c>
      <c r="E46" s="70" t="s">
        <v>89</v>
      </c>
      <c r="F46" s="71">
        <v>0</v>
      </c>
      <c r="G46" s="72">
        <v>0</v>
      </c>
      <c r="H46" s="72">
        <v>0</v>
      </c>
      <c r="I46" s="72">
        <v>0</v>
      </c>
      <c r="J46" s="72">
        <v>60</v>
      </c>
      <c r="K46" s="72">
        <v>36</v>
      </c>
      <c r="L46" s="72">
        <v>0</v>
      </c>
      <c r="M46" s="72">
        <v>0</v>
      </c>
      <c r="N46" s="72">
        <v>17</v>
      </c>
      <c r="O46" s="73">
        <v>0</v>
      </c>
      <c r="P46" s="71">
        <v>0</v>
      </c>
      <c r="Q46" s="72">
        <v>0</v>
      </c>
      <c r="R46" s="72">
        <v>7</v>
      </c>
      <c r="S46" s="72">
        <v>0</v>
      </c>
      <c r="T46" s="72">
        <v>0</v>
      </c>
      <c r="U46" s="72">
        <v>4</v>
      </c>
      <c r="V46" s="72">
        <v>0</v>
      </c>
      <c r="W46" s="72">
        <v>0</v>
      </c>
      <c r="X46" s="74">
        <v>0</v>
      </c>
      <c r="Y46" s="74">
        <v>33.9</v>
      </c>
      <c r="Z46" s="72">
        <v>0</v>
      </c>
      <c r="AA46" s="71">
        <v>420</v>
      </c>
      <c r="AB46" s="72">
        <v>300</v>
      </c>
      <c r="AC46" s="74">
        <v>19</v>
      </c>
      <c r="AD46" s="74">
        <v>0</v>
      </c>
      <c r="AE46" s="74">
        <v>0</v>
      </c>
      <c r="AF46" s="72">
        <v>0</v>
      </c>
      <c r="AG46" s="75">
        <f t="shared" si="1"/>
        <v>896.9</v>
      </c>
      <c r="AH46" s="71">
        <v>41</v>
      </c>
      <c r="AI46" s="73">
        <v>2</v>
      </c>
    </row>
    <row r="47" spans="1:35" ht="13.5">
      <c r="A47" s="66">
        <v>42</v>
      </c>
      <c r="B47" s="67">
        <v>43</v>
      </c>
      <c r="C47" s="68" t="s">
        <v>36</v>
      </c>
      <c r="D47" s="69" t="s">
        <v>90</v>
      </c>
      <c r="E47" s="70" t="s">
        <v>91</v>
      </c>
      <c r="F47" s="71">
        <v>0</v>
      </c>
      <c r="G47" s="72">
        <v>120</v>
      </c>
      <c r="H47" s="72">
        <v>0</v>
      </c>
      <c r="I47" s="72">
        <v>0</v>
      </c>
      <c r="J47" s="72">
        <v>0</v>
      </c>
      <c r="K47" s="72">
        <v>209</v>
      </c>
      <c r="L47" s="72">
        <v>0</v>
      </c>
      <c r="M47" s="72">
        <v>0</v>
      </c>
      <c r="N47" s="72">
        <v>119</v>
      </c>
      <c r="O47" s="73">
        <v>0</v>
      </c>
      <c r="P47" s="71">
        <v>0</v>
      </c>
      <c r="Q47" s="72">
        <v>120</v>
      </c>
      <c r="R47" s="72">
        <v>22</v>
      </c>
      <c r="S47" s="72">
        <v>0</v>
      </c>
      <c r="T47" s="72">
        <v>0</v>
      </c>
      <c r="U47" s="72">
        <v>92</v>
      </c>
      <c r="V47" s="72">
        <v>0</v>
      </c>
      <c r="W47" s="72">
        <v>0</v>
      </c>
      <c r="X47" s="74">
        <v>0</v>
      </c>
      <c r="Y47" s="74">
        <v>47.8</v>
      </c>
      <c r="Z47" s="72">
        <v>0</v>
      </c>
      <c r="AA47" s="71">
        <v>60</v>
      </c>
      <c r="AB47" s="72">
        <v>120</v>
      </c>
      <c r="AC47" s="74">
        <v>27.6</v>
      </c>
      <c r="AD47" s="74">
        <v>0</v>
      </c>
      <c r="AE47" s="74">
        <v>0</v>
      </c>
      <c r="AF47" s="72">
        <v>0</v>
      </c>
      <c r="AG47" s="75">
        <f t="shared" si="1"/>
        <v>937.4</v>
      </c>
      <c r="AH47" s="71">
        <v>42</v>
      </c>
      <c r="AI47" s="73">
        <v>7</v>
      </c>
    </row>
    <row r="48" spans="1:35" ht="13.5">
      <c r="A48" s="66">
        <v>43</v>
      </c>
      <c r="B48" s="67">
        <v>41</v>
      </c>
      <c r="C48" s="68" t="s">
        <v>5</v>
      </c>
      <c r="D48" s="69" t="s">
        <v>92</v>
      </c>
      <c r="E48" s="70" t="s">
        <v>92</v>
      </c>
      <c r="F48" s="71">
        <v>0</v>
      </c>
      <c r="G48" s="72">
        <v>0</v>
      </c>
      <c r="H48" s="72">
        <v>0</v>
      </c>
      <c r="I48" s="72">
        <v>0</v>
      </c>
      <c r="J48" s="72">
        <v>0</v>
      </c>
      <c r="K48" s="72">
        <v>490</v>
      </c>
      <c r="L48" s="72">
        <v>0</v>
      </c>
      <c r="M48" s="72">
        <v>0</v>
      </c>
      <c r="N48" s="72">
        <v>55</v>
      </c>
      <c r="O48" s="73">
        <v>0</v>
      </c>
      <c r="P48" s="71">
        <v>0</v>
      </c>
      <c r="Q48" s="72">
        <v>0</v>
      </c>
      <c r="R48" s="72">
        <v>13</v>
      </c>
      <c r="S48" s="72">
        <v>60</v>
      </c>
      <c r="T48" s="72">
        <v>0</v>
      </c>
      <c r="U48" s="72">
        <v>0</v>
      </c>
      <c r="V48" s="72">
        <v>24</v>
      </c>
      <c r="W48" s="72">
        <v>420</v>
      </c>
      <c r="X48" s="74">
        <v>0</v>
      </c>
      <c r="Y48" s="74">
        <v>100.2</v>
      </c>
      <c r="Z48" s="72">
        <v>0</v>
      </c>
      <c r="AA48" s="71">
        <v>0</v>
      </c>
      <c r="AB48" s="72">
        <v>120</v>
      </c>
      <c r="AC48" s="74">
        <v>22.7</v>
      </c>
      <c r="AD48" s="74">
        <v>0</v>
      </c>
      <c r="AE48" s="74">
        <v>0</v>
      </c>
      <c r="AF48" s="72">
        <v>0</v>
      </c>
      <c r="AG48" s="75">
        <f t="shared" si="1"/>
        <v>1304.9</v>
      </c>
      <c r="AH48" s="71">
        <v>43</v>
      </c>
      <c r="AI48" s="73">
        <v>21</v>
      </c>
    </row>
    <row r="49" spans="1:35" ht="13.5">
      <c r="A49" s="66">
        <v>44</v>
      </c>
      <c r="B49" s="67">
        <v>85</v>
      </c>
      <c r="C49" s="68" t="s">
        <v>27</v>
      </c>
      <c r="D49" s="69" t="s">
        <v>93</v>
      </c>
      <c r="E49" s="70" t="s">
        <v>94</v>
      </c>
      <c r="F49" s="71">
        <v>0</v>
      </c>
      <c r="G49" s="72">
        <v>60</v>
      </c>
      <c r="H49" s="72">
        <v>0</v>
      </c>
      <c r="I49" s="72">
        <v>0</v>
      </c>
      <c r="J49" s="72">
        <v>0</v>
      </c>
      <c r="K49" s="72">
        <v>129</v>
      </c>
      <c r="L49" s="72">
        <v>120</v>
      </c>
      <c r="M49" s="72">
        <v>0</v>
      </c>
      <c r="N49" s="72">
        <v>37</v>
      </c>
      <c r="O49" s="73">
        <v>0</v>
      </c>
      <c r="P49" s="71">
        <v>60</v>
      </c>
      <c r="Q49" s="72">
        <v>60</v>
      </c>
      <c r="R49" s="72">
        <v>12</v>
      </c>
      <c r="S49" s="72">
        <v>60</v>
      </c>
      <c r="T49" s="72">
        <v>0</v>
      </c>
      <c r="U49" s="72">
        <v>78</v>
      </c>
      <c r="V49" s="72">
        <v>0</v>
      </c>
      <c r="W49" s="72">
        <v>360</v>
      </c>
      <c r="X49" s="74">
        <v>0</v>
      </c>
      <c r="Y49" s="74">
        <v>95.4</v>
      </c>
      <c r="Z49" s="72">
        <v>0</v>
      </c>
      <c r="AA49" s="71">
        <v>240</v>
      </c>
      <c r="AB49" s="72">
        <v>0</v>
      </c>
      <c r="AC49" s="74">
        <v>20.6</v>
      </c>
      <c r="AD49" s="74">
        <v>0</v>
      </c>
      <c r="AE49" s="74">
        <v>0</v>
      </c>
      <c r="AF49" s="72">
        <v>0</v>
      </c>
      <c r="AG49" s="75">
        <f t="shared" si="1"/>
        <v>1332</v>
      </c>
      <c r="AH49" s="71">
        <v>44</v>
      </c>
      <c r="AI49" s="73">
        <v>4</v>
      </c>
    </row>
    <row r="50" spans="1:35" ht="13.5">
      <c r="A50" s="66">
        <v>45</v>
      </c>
      <c r="B50" s="67">
        <v>90</v>
      </c>
      <c r="C50" s="68" t="s">
        <v>5</v>
      </c>
      <c r="D50" s="69" t="s">
        <v>95</v>
      </c>
      <c r="E50" s="70" t="s">
        <v>96</v>
      </c>
      <c r="F50" s="71">
        <v>0</v>
      </c>
      <c r="G50" s="72">
        <v>0</v>
      </c>
      <c r="H50" s="72">
        <v>0</v>
      </c>
      <c r="I50" s="72">
        <v>0</v>
      </c>
      <c r="J50" s="72">
        <v>0</v>
      </c>
      <c r="K50" s="72">
        <v>290</v>
      </c>
      <c r="L50" s="72">
        <v>0</v>
      </c>
      <c r="M50" s="72">
        <v>0</v>
      </c>
      <c r="N50" s="72">
        <v>192</v>
      </c>
      <c r="O50" s="73">
        <v>0</v>
      </c>
      <c r="P50" s="71">
        <v>60</v>
      </c>
      <c r="Q50" s="72">
        <v>0</v>
      </c>
      <c r="R50" s="72">
        <v>17</v>
      </c>
      <c r="S50" s="72">
        <v>60</v>
      </c>
      <c r="T50" s="72">
        <v>0</v>
      </c>
      <c r="U50" s="72">
        <v>766</v>
      </c>
      <c r="V50" s="72">
        <v>0</v>
      </c>
      <c r="W50" s="72">
        <v>0</v>
      </c>
      <c r="X50" s="74">
        <v>0</v>
      </c>
      <c r="Y50" s="74">
        <v>42.5</v>
      </c>
      <c r="Z50" s="72">
        <v>0</v>
      </c>
      <c r="AA50" s="71">
        <v>0</v>
      </c>
      <c r="AB50" s="72">
        <v>60</v>
      </c>
      <c r="AC50" s="74">
        <v>24.3</v>
      </c>
      <c r="AD50" s="74">
        <v>0</v>
      </c>
      <c r="AE50" s="74">
        <v>0</v>
      </c>
      <c r="AF50" s="72">
        <v>0</v>
      </c>
      <c r="AG50" s="75">
        <f t="shared" si="1"/>
        <v>1511.8</v>
      </c>
      <c r="AH50" s="71">
        <v>45</v>
      </c>
      <c r="AI50" s="73">
        <v>22</v>
      </c>
    </row>
    <row r="51" spans="1:35" ht="13.5">
      <c r="A51" s="66">
        <v>46</v>
      </c>
      <c r="B51" s="67">
        <v>50</v>
      </c>
      <c r="C51" s="68" t="s">
        <v>5</v>
      </c>
      <c r="D51" s="69" t="s">
        <v>97</v>
      </c>
      <c r="E51" s="70" t="s">
        <v>98</v>
      </c>
      <c r="F51" s="71">
        <v>0</v>
      </c>
      <c r="G51" s="72">
        <v>0</v>
      </c>
      <c r="H51" s="72">
        <v>0</v>
      </c>
      <c r="I51" s="72">
        <v>0</v>
      </c>
      <c r="J51" s="72">
        <v>0</v>
      </c>
      <c r="K51" s="72">
        <v>389</v>
      </c>
      <c r="L51" s="72">
        <v>0</v>
      </c>
      <c r="M51" s="72">
        <v>0</v>
      </c>
      <c r="N51" s="72">
        <v>43</v>
      </c>
      <c r="O51" s="73">
        <v>0</v>
      </c>
      <c r="P51" s="71">
        <v>60</v>
      </c>
      <c r="Q51" s="72">
        <v>0</v>
      </c>
      <c r="R51" s="72">
        <v>11</v>
      </c>
      <c r="S51" s="72">
        <v>60</v>
      </c>
      <c r="T51" s="72">
        <v>0</v>
      </c>
      <c r="U51" s="72">
        <v>5</v>
      </c>
      <c r="V51" s="72">
        <v>780</v>
      </c>
      <c r="W51" s="72">
        <v>0</v>
      </c>
      <c r="X51" s="74">
        <v>0</v>
      </c>
      <c r="Y51" s="74">
        <v>36.2</v>
      </c>
      <c r="Z51" s="72">
        <v>0</v>
      </c>
      <c r="AA51" s="71">
        <v>60</v>
      </c>
      <c r="AB51" s="72">
        <v>120</v>
      </c>
      <c r="AC51" s="74">
        <v>19.1</v>
      </c>
      <c r="AD51" s="74">
        <v>0</v>
      </c>
      <c r="AE51" s="74">
        <v>0</v>
      </c>
      <c r="AF51" s="72">
        <v>0</v>
      </c>
      <c r="AG51" s="75">
        <f t="shared" si="1"/>
        <v>1583.3</v>
      </c>
      <c r="AH51" s="71">
        <v>46</v>
      </c>
      <c r="AI51" s="73">
        <v>23</v>
      </c>
    </row>
    <row r="52" spans="1:35" ht="13.5">
      <c r="A52" s="66">
        <v>47</v>
      </c>
      <c r="B52" s="67">
        <v>55</v>
      </c>
      <c r="C52" s="68" t="s">
        <v>36</v>
      </c>
      <c r="D52" s="69" t="s">
        <v>99</v>
      </c>
      <c r="E52" s="70" t="s">
        <v>100</v>
      </c>
      <c r="F52" s="71">
        <v>0</v>
      </c>
      <c r="G52" s="72">
        <v>0</v>
      </c>
      <c r="H52" s="72">
        <v>0</v>
      </c>
      <c r="I52" s="72">
        <v>0</v>
      </c>
      <c r="J52" s="72">
        <v>0</v>
      </c>
      <c r="K52" s="72">
        <v>1557</v>
      </c>
      <c r="L52" s="72">
        <v>0</v>
      </c>
      <c r="M52" s="72">
        <v>0</v>
      </c>
      <c r="N52" s="72">
        <v>20</v>
      </c>
      <c r="O52" s="73">
        <v>0</v>
      </c>
      <c r="P52" s="71">
        <v>0</v>
      </c>
      <c r="Q52" s="72">
        <v>0</v>
      </c>
      <c r="R52" s="72">
        <v>12</v>
      </c>
      <c r="S52" s="72">
        <v>0</v>
      </c>
      <c r="T52" s="72">
        <v>0</v>
      </c>
      <c r="U52" s="72">
        <v>1</v>
      </c>
      <c r="V52" s="72">
        <v>0</v>
      </c>
      <c r="W52" s="72">
        <v>0</v>
      </c>
      <c r="X52" s="74">
        <v>0</v>
      </c>
      <c r="Y52" s="74">
        <v>33.5</v>
      </c>
      <c r="Z52" s="72">
        <v>0</v>
      </c>
      <c r="AA52" s="71">
        <v>0</v>
      </c>
      <c r="AB52" s="72">
        <v>0</v>
      </c>
      <c r="AC52" s="74">
        <v>19.1</v>
      </c>
      <c r="AD52" s="74">
        <v>0</v>
      </c>
      <c r="AE52" s="74">
        <v>0</v>
      </c>
      <c r="AF52" s="72">
        <v>0</v>
      </c>
      <c r="AG52" s="75">
        <f t="shared" si="1"/>
        <v>1642.6</v>
      </c>
      <c r="AH52" s="71">
        <v>47</v>
      </c>
      <c r="AI52" s="73">
        <v>8</v>
      </c>
    </row>
    <row r="53" spans="1:35" ht="13.5">
      <c r="A53" s="66">
        <v>48</v>
      </c>
      <c r="B53" s="67">
        <v>15</v>
      </c>
      <c r="C53" s="68" t="s">
        <v>5</v>
      </c>
      <c r="D53" s="69" t="s">
        <v>101</v>
      </c>
      <c r="E53" s="70" t="s">
        <v>102</v>
      </c>
      <c r="F53" s="71">
        <v>0</v>
      </c>
      <c r="G53" s="72">
        <v>0</v>
      </c>
      <c r="H53" s="72">
        <v>0</v>
      </c>
      <c r="I53" s="72">
        <v>0</v>
      </c>
      <c r="J53" s="72">
        <v>0</v>
      </c>
      <c r="K53" s="72">
        <v>337</v>
      </c>
      <c r="L53" s="72">
        <v>0</v>
      </c>
      <c r="M53" s="72">
        <v>0</v>
      </c>
      <c r="N53" s="72">
        <v>32</v>
      </c>
      <c r="O53" s="73">
        <v>0</v>
      </c>
      <c r="P53" s="71">
        <v>0</v>
      </c>
      <c r="Q53" s="72">
        <v>60</v>
      </c>
      <c r="R53" s="72">
        <v>6</v>
      </c>
      <c r="S53" s="72">
        <v>60</v>
      </c>
      <c r="T53" s="72">
        <v>0</v>
      </c>
      <c r="U53" s="72">
        <v>65</v>
      </c>
      <c r="V53" s="72">
        <v>720</v>
      </c>
      <c r="W53" s="72">
        <v>0</v>
      </c>
      <c r="X53" s="74">
        <v>0</v>
      </c>
      <c r="Y53" s="74">
        <v>300</v>
      </c>
      <c r="Z53" s="72">
        <v>0</v>
      </c>
      <c r="AA53" s="71">
        <v>60</v>
      </c>
      <c r="AB53" s="72">
        <v>0</v>
      </c>
      <c r="AC53" s="74">
        <v>21.2</v>
      </c>
      <c r="AD53" s="74">
        <v>0</v>
      </c>
      <c r="AE53" s="74">
        <v>0</v>
      </c>
      <c r="AF53" s="72">
        <v>0</v>
      </c>
      <c r="AG53" s="75">
        <f t="shared" si="1"/>
        <v>1661.2</v>
      </c>
      <c r="AH53" s="71">
        <v>48</v>
      </c>
      <c r="AI53" s="73">
        <v>24</v>
      </c>
    </row>
    <row r="54" spans="1:35" ht="13.5">
      <c r="A54" s="66">
        <v>49</v>
      </c>
      <c r="B54" s="67">
        <v>71</v>
      </c>
      <c r="C54" s="68" t="s">
        <v>5</v>
      </c>
      <c r="D54" s="69" t="s">
        <v>103</v>
      </c>
      <c r="E54" s="70" t="s">
        <v>103</v>
      </c>
      <c r="F54" s="71">
        <v>0</v>
      </c>
      <c r="G54" s="72">
        <v>120</v>
      </c>
      <c r="H54" s="72">
        <v>0</v>
      </c>
      <c r="I54" s="72">
        <v>0</v>
      </c>
      <c r="J54" s="72">
        <v>0</v>
      </c>
      <c r="K54" s="72">
        <v>457</v>
      </c>
      <c r="L54" s="72">
        <v>0</v>
      </c>
      <c r="M54" s="72">
        <v>60</v>
      </c>
      <c r="N54" s="72">
        <v>108</v>
      </c>
      <c r="O54" s="73">
        <v>0</v>
      </c>
      <c r="P54" s="71">
        <v>0</v>
      </c>
      <c r="Q54" s="72">
        <v>0</v>
      </c>
      <c r="R54" s="72">
        <v>25</v>
      </c>
      <c r="S54" s="72">
        <v>0</v>
      </c>
      <c r="T54" s="72">
        <v>0</v>
      </c>
      <c r="U54" s="72">
        <v>313</v>
      </c>
      <c r="V54" s="72">
        <v>0</v>
      </c>
      <c r="W54" s="72">
        <v>0</v>
      </c>
      <c r="X54" s="74">
        <v>0</v>
      </c>
      <c r="Y54" s="74">
        <v>37.7</v>
      </c>
      <c r="Z54" s="72">
        <v>0</v>
      </c>
      <c r="AA54" s="71">
        <v>60</v>
      </c>
      <c r="AB54" s="72">
        <v>540</v>
      </c>
      <c r="AC54" s="74">
        <v>21.7</v>
      </c>
      <c r="AD54" s="74">
        <v>0</v>
      </c>
      <c r="AE54" s="74">
        <v>0</v>
      </c>
      <c r="AF54" s="72">
        <v>0</v>
      </c>
      <c r="AG54" s="75">
        <f t="shared" si="1"/>
        <v>1742.4</v>
      </c>
      <c r="AH54" s="71">
        <v>49</v>
      </c>
      <c r="AI54" s="73">
        <v>25</v>
      </c>
    </row>
    <row r="55" spans="1:35" ht="13.5">
      <c r="A55" s="66">
        <v>50</v>
      </c>
      <c r="B55" s="67">
        <v>52</v>
      </c>
      <c r="C55" s="68" t="s">
        <v>5</v>
      </c>
      <c r="D55" s="69" t="s">
        <v>104</v>
      </c>
      <c r="E55" s="70" t="s">
        <v>105</v>
      </c>
      <c r="F55" s="71">
        <v>0</v>
      </c>
      <c r="G55" s="72">
        <v>120</v>
      </c>
      <c r="H55" s="72">
        <v>0</v>
      </c>
      <c r="I55" s="72">
        <v>0</v>
      </c>
      <c r="J55" s="72">
        <v>0</v>
      </c>
      <c r="K55" s="72">
        <v>215</v>
      </c>
      <c r="L55" s="72">
        <v>0</v>
      </c>
      <c r="M55" s="72">
        <v>0</v>
      </c>
      <c r="N55" s="72">
        <v>52</v>
      </c>
      <c r="O55" s="73">
        <v>0</v>
      </c>
      <c r="P55" s="71">
        <v>60</v>
      </c>
      <c r="Q55" s="72">
        <v>60</v>
      </c>
      <c r="R55" s="72">
        <v>17</v>
      </c>
      <c r="S55" s="72">
        <v>60</v>
      </c>
      <c r="T55" s="72">
        <v>0</v>
      </c>
      <c r="U55" s="72">
        <v>264</v>
      </c>
      <c r="V55" s="72">
        <v>480</v>
      </c>
      <c r="W55" s="72">
        <v>0</v>
      </c>
      <c r="X55" s="74">
        <v>0</v>
      </c>
      <c r="Y55" s="74">
        <v>300</v>
      </c>
      <c r="Z55" s="72">
        <v>0</v>
      </c>
      <c r="AA55" s="71">
        <v>0</v>
      </c>
      <c r="AB55" s="72">
        <v>240</v>
      </c>
      <c r="AC55" s="74">
        <v>21.5</v>
      </c>
      <c r="AD55" s="74">
        <v>0</v>
      </c>
      <c r="AE55" s="74">
        <v>0</v>
      </c>
      <c r="AF55" s="72">
        <v>0</v>
      </c>
      <c r="AG55" s="75">
        <f t="shared" si="1"/>
        <v>1889.5</v>
      </c>
      <c r="AH55" s="71">
        <v>50</v>
      </c>
      <c r="AI55" s="73">
        <v>26</v>
      </c>
    </row>
    <row r="56" spans="1:35" ht="13.5">
      <c r="A56" s="66">
        <v>51</v>
      </c>
      <c r="B56" s="67">
        <v>86</v>
      </c>
      <c r="C56" s="68" t="s">
        <v>36</v>
      </c>
      <c r="D56" s="69" t="s">
        <v>106</v>
      </c>
      <c r="E56" s="70" t="s">
        <v>107</v>
      </c>
      <c r="F56" s="71">
        <v>0</v>
      </c>
      <c r="G56" s="72">
        <v>0</v>
      </c>
      <c r="H56" s="72">
        <v>0</v>
      </c>
      <c r="I56" s="72">
        <v>0</v>
      </c>
      <c r="J56" s="72">
        <v>0</v>
      </c>
      <c r="K56" s="72">
        <v>122</v>
      </c>
      <c r="L56" s="72">
        <v>180</v>
      </c>
      <c r="M56" s="72">
        <v>360</v>
      </c>
      <c r="N56" s="72">
        <v>11</v>
      </c>
      <c r="O56" s="73">
        <v>0</v>
      </c>
      <c r="P56" s="71">
        <v>0</v>
      </c>
      <c r="Q56" s="72">
        <v>0</v>
      </c>
      <c r="R56" s="72">
        <v>14</v>
      </c>
      <c r="S56" s="72">
        <v>60</v>
      </c>
      <c r="T56" s="72">
        <v>0</v>
      </c>
      <c r="U56" s="72">
        <v>146</v>
      </c>
      <c r="V56" s="72">
        <v>660</v>
      </c>
      <c r="W56" s="72">
        <v>0</v>
      </c>
      <c r="X56" s="74">
        <v>0</v>
      </c>
      <c r="Y56" s="74">
        <v>48.3</v>
      </c>
      <c r="Z56" s="72">
        <v>0</v>
      </c>
      <c r="AA56" s="71">
        <v>120</v>
      </c>
      <c r="AB56" s="72">
        <v>180</v>
      </c>
      <c r="AC56" s="74">
        <v>25.7</v>
      </c>
      <c r="AD56" s="74">
        <v>0</v>
      </c>
      <c r="AE56" s="74">
        <v>0</v>
      </c>
      <c r="AF56" s="72">
        <v>0</v>
      </c>
      <c r="AG56" s="75">
        <f t="shared" si="1"/>
        <v>1927</v>
      </c>
      <c r="AH56" s="71">
        <v>51</v>
      </c>
      <c r="AI56" s="73">
        <v>9</v>
      </c>
    </row>
    <row r="57" spans="1:35" ht="13.5">
      <c r="A57" s="66">
        <v>52</v>
      </c>
      <c r="B57" s="67">
        <v>63</v>
      </c>
      <c r="C57" s="68" t="s">
        <v>27</v>
      </c>
      <c r="D57" s="69" t="s">
        <v>108</v>
      </c>
      <c r="E57" s="70" t="s">
        <v>109</v>
      </c>
      <c r="F57" s="71">
        <v>0</v>
      </c>
      <c r="G57" s="72">
        <v>60</v>
      </c>
      <c r="H57" s="72">
        <v>0</v>
      </c>
      <c r="I57" s="72">
        <v>0</v>
      </c>
      <c r="J57" s="72">
        <v>60</v>
      </c>
      <c r="K57" s="72">
        <v>445</v>
      </c>
      <c r="L57" s="72">
        <v>0</v>
      </c>
      <c r="M57" s="72">
        <v>240</v>
      </c>
      <c r="N57" s="72">
        <v>86</v>
      </c>
      <c r="O57" s="73">
        <v>0</v>
      </c>
      <c r="P57" s="71">
        <v>60</v>
      </c>
      <c r="Q57" s="72">
        <v>0</v>
      </c>
      <c r="R57" s="72">
        <v>17</v>
      </c>
      <c r="S57" s="72">
        <v>60</v>
      </c>
      <c r="T57" s="72">
        <v>0</v>
      </c>
      <c r="U57" s="72">
        <v>682</v>
      </c>
      <c r="V57" s="72">
        <v>0</v>
      </c>
      <c r="W57" s="72">
        <v>0</v>
      </c>
      <c r="X57" s="74">
        <v>0</v>
      </c>
      <c r="Y57" s="74">
        <v>35.9</v>
      </c>
      <c r="Z57" s="72">
        <v>0</v>
      </c>
      <c r="AA57" s="71">
        <v>120</v>
      </c>
      <c r="AB57" s="72">
        <v>180</v>
      </c>
      <c r="AC57" s="74">
        <v>21.4</v>
      </c>
      <c r="AD57" s="74">
        <v>0</v>
      </c>
      <c r="AE57" s="74">
        <v>0</v>
      </c>
      <c r="AF57" s="72">
        <v>0</v>
      </c>
      <c r="AG57" s="75">
        <f t="shared" si="1"/>
        <v>2067.3</v>
      </c>
      <c r="AH57" s="71">
        <v>52</v>
      </c>
      <c r="AI57" s="73">
        <v>5</v>
      </c>
    </row>
    <row r="58" spans="1:35" ht="13.5">
      <c r="A58" s="66">
        <v>53</v>
      </c>
      <c r="B58" s="67">
        <v>49</v>
      </c>
      <c r="C58" s="68" t="s">
        <v>27</v>
      </c>
      <c r="D58" s="69" t="s">
        <v>110</v>
      </c>
      <c r="E58" s="70" t="s">
        <v>111</v>
      </c>
      <c r="F58" s="71">
        <v>0</v>
      </c>
      <c r="G58" s="72">
        <v>0</v>
      </c>
      <c r="H58" s="72">
        <v>0</v>
      </c>
      <c r="I58" s="72">
        <v>0</v>
      </c>
      <c r="J58" s="72">
        <v>0</v>
      </c>
      <c r="K58" s="72">
        <v>518</v>
      </c>
      <c r="L58" s="72">
        <v>0</v>
      </c>
      <c r="M58" s="72">
        <v>0</v>
      </c>
      <c r="N58" s="72">
        <v>843</v>
      </c>
      <c r="O58" s="73">
        <v>0</v>
      </c>
      <c r="P58" s="71">
        <v>0</v>
      </c>
      <c r="Q58" s="72">
        <v>0</v>
      </c>
      <c r="R58" s="72">
        <v>26</v>
      </c>
      <c r="S58" s="72">
        <v>0</v>
      </c>
      <c r="T58" s="72">
        <v>0</v>
      </c>
      <c r="U58" s="72">
        <v>895</v>
      </c>
      <c r="V58" s="72">
        <v>0</v>
      </c>
      <c r="W58" s="72">
        <v>0</v>
      </c>
      <c r="X58" s="74">
        <v>0</v>
      </c>
      <c r="Y58" s="74">
        <v>34.3</v>
      </c>
      <c r="Z58" s="72">
        <v>0</v>
      </c>
      <c r="AA58" s="71">
        <v>60</v>
      </c>
      <c r="AB58" s="72">
        <v>120</v>
      </c>
      <c r="AC58" s="74">
        <v>21.4</v>
      </c>
      <c r="AD58" s="74">
        <v>0</v>
      </c>
      <c r="AE58" s="74">
        <v>0</v>
      </c>
      <c r="AF58" s="72">
        <v>0</v>
      </c>
      <c r="AG58" s="75">
        <f t="shared" si="1"/>
        <v>2517.7000000000003</v>
      </c>
      <c r="AH58" s="71">
        <v>53</v>
      </c>
      <c r="AI58" s="73">
        <v>6</v>
      </c>
    </row>
    <row r="59" spans="1:35" ht="13.5">
      <c r="A59" s="66">
        <v>54</v>
      </c>
      <c r="B59" s="67">
        <v>19</v>
      </c>
      <c r="C59" s="68" t="s">
        <v>27</v>
      </c>
      <c r="D59" s="69" t="s">
        <v>112</v>
      </c>
      <c r="E59" s="70" t="s">
        <v>113</v>
      </c>
      <c r="F59" s="71">
        <v>0</v>
      </c>
      <c r="G59" s="72">
        <v>0</v>
      </c>
      <c r="H59" s="72">
        <v>0</v>
      </c>
      <c r="I59" s="72">
        <v>0</v>
      </c>
      <c r="J59" s="72">
        <v>60</v>
      </c>
      <c r="K59" s="72">
        <v>118</v>
      </c>
      <c r="L59" s="72">
        <v>0</v>
      </c>
      <c r="M59" s="72">
        <v>0</v>
      </c>
      <c r="N59" s="72">
        <v>929</v>
      </c>
      <c r="O59" s="73">
        <v>0</v>
      </c>
      <c r="P59" s="71">
        <v>60</v>
      </c>
      <c r="Q59" s="72">
        <v>0</v>
      </c>
      <c r="R59" s="72">
        <v>23</v>
      </c>
      <c r="S59" s="72">
        <v>60</v>
      </c>
      <c r="T59" s="72">
        <v>0</v>
      </c>
      <c r="U59" s="72">
        <v>1130</v>
      </c>
      <c r="V59" s="72">
        <v>0</v>
      </c>
      <c r="W59" s="72">
        <v>0</v>
      </c>
      <c r="X59" s="74">
        <v>0</v>
      </c>
      <c r="Y59" s="74">
        <v>35.3</v>
      </c>
      <c r="Z59" s="72">
        <v>0</v>
      </c>
      <c r="AA59" s="71">
        <v>120</v>
      </c>
      <c r="AB59" s="72">
        <v>60</v>
      </c>
      <c r="AC59" s="74">
        <v>21.6</v>
      </c>
      <c r="AD59" s="74">
        <v>0</v>
      </c>
      <c r="AE59" s="74">
        <v>0</v>
      </c>
      <c r="AF59" s="72">
        <v>0</v>
      </c>
      <c r="AG59" s="75">
        <f t="shared" si="1"/>
        <v>2616.9</v>
      </c>
      <c r="AH59" s="71">
        <v>54</v>
      </c>
      <c r="AI59" s="73">
        <v>7</v>
      </c>
    </row>
    <row r="60" spans="1:35" ht="13.5">
      <c r="A60" s="66">
        <v>55</v>
      </c>
      <c r="B60" s="67">
        <v>32</v>
      </c>
      <c r="C60" s="68" t="s">
        <v>5</v>
      </c>
      <c r="D60" s="69" t="s">
        <v>114</v>
      </c>
      <c r="E60" s="70" t="s">
        <v>115</v>
      </c>
      <c r="F60" s="71">
        <v>0</v>
      </c>
      <c r="G60" s="72">
        <v>60</v>
      </c>
      <c r="H60" s="72">
        <v>0</v>
      </c>
      <c r="I60" s="72">
        <v>0</v>
      </c>
      <c r="J60" s="72">
        <v>180</v>
      </c>
      <c r="K60" s="72">
        <v>530</v>
      </c>
      <c r="L60" s="72">
        <v>0</v>
      </c>
      <c r="M60" s="72">
        <v>0</v>
      </c>
      <c r="N60" s="72">
        <v>843</v>
      </c>
      <c r="O60" s="73">
        <v>0</v>
      </c>
      <c r="P60" s="71">
        <v>0</v>
      </c>
      <c r="Q60" s="72">
        <v>180</v>
      </c>
      <c r="R60" s="72">
        <v>33</v>
      </c>
      <c r="S60" s="72">
        <v>0</v>
      </c>
      <c r="T60" s="72">
        <v>0</v>
      </c>
      <c r="U60" s="72">
        <v>184</v>
      </c>
      <c r="V60" s="72">
        <v>420</v>
      </c>
      <c r="W60" s="72">
        <v>0</v>
      </c>
      <c r="X60" s="74">
        <v>0</v>
      </c>
      <c r="Y60" s="74">
        <v>36</v>
      </c>
      <c r="Z60" s="72">
        <v>0</v>
      </c>
      <c r="AA60" s="71">
        <v>60</v>
      </c>
      <c r="AB60" s="72">
        <v>120</v>
      </c>
      <c r="AC60" s="74">
        <v>22</v>
      </c>
      <c r="AD60" s="74">
        <v>0</v>
      </c>
      <c r="AE60" s="74">
        <v>0</v>
      </c>
      <c r="AF60" s="72">
        <v>0</v>
      </c>
      <c r="AG60" s="75">
        <f t="shared" si="1"/>
        <v>2668</v>
      </c>
      <c r="AH60" s="71">
        <v>55</v>
      </c>
      <c r="AI60" s="73">
        <v>27</v>
      </c>
    </row>
    <row r="61" spans="1:35" ht="13.5">
      <c r="A61" s="66">
        <v>56</v>
      </c>
      <c r="B61" s="67">
        <v>76</v>
      </c>
      <c r="C61" s="68" t="s">
        <v>5</v>
      </c>
      <c r="D61" s="69" t="s">
        <v>116</v>
      </c>
      <c r="E61" s="70" t="s">
        <v>117</v>
      </c>
      <c r="F61" s="71">
        <v>0</v>
      </c>
      <c r="G61" s="72">
        <v>120</v>
      </c>
      <c r="H61" s="72">
        <v>0</v>
      </c>
      <c r="I61" s="72">
        <v>0</v>
      </c>
      <c r="J61" s="72">
        <v>0</v>
      </c>
      <c r="K61" s="72">
        <v>128</v>
      </c>
      <c r="L61" s="72">
        <v>0</v>
      </c>
      <c r="M61" s="72">
        <v>720</v>
      </c>
      <c r="N61" s="72">
        <v>390</v>
      </c>
      <c r="O61" s="73">
        <v>0</v>
      </c>
      <c r="P61" s="71">
        <v>120</v>
      </c>
      <c r="Q61" s="72">
        <v>60</v>
      </c>
      <c r="R61" s="72">
        <v>21</v>
      </c>
      <c r="S61" s="72">
        <v>60</v>
      </c>
      <c r="T61" s="72">
        <v>0</v>
      </c>
      <c r="U61" s="72">
        <v>376</v>
      </c>
      <c r="V61" s="72">
        <v>120</v>
      </c>
      <c r="W61" s="72">
        <v>60</v>
      </c>
      <c r="X61" s="74">
        <v>0</v>
      </c>
      <c r="Y61" s="74">
        <v>35.9</v>
      </c>
      <c r="Z61" s="72">
        <v>0</v>
      </c>
      <c r="AA61" s="71">
        <v>120</v>
      </c>
      <c r="AB61" s="72">
        <v>420</v>
      </c>
      <c r="AC61" s="74">
        <v>21</v>
      </c>
      <c r="AD61" s="74">
        <v>0</v>
      </c>
      <c r="AE61" s="74">
        <v>0</v>
      </c>
      <c r="AF61" s="72">
        <v>0</v>
      </c>
      <c r="AG61" s="75">
        <f t="shared" si="1"/>
        <v>2771.9</v>
      </c>
      <c r="AH61" s="71">
        <v>56</v>
      </c>
      <c r="AI61" s="73">
        <v>28</v>
      </c>
    </row>
    <row r="62" spans="1:35" ht="13.5">
      <c r="A62" s="66">
        <v>57</v>
      </c>
      <c r="B62" s="67">
        <v>28</v>
      </c>
      <c r="C62" s="68" t="s">
        <v>27</v>
      </c>
      <c r="D62" s="69" t="s">
        <v>118</v>
      </c>
      <c r="E62" s="70" t="s">
        <v>119</v>
      </c>
      <c r="F62" s="71">
        <v>0</v>
      </c>
      <c r="G62" s="72">
        <v>60</v>
      </c>
      <c r="H62" s="72">
        <v>0</v>
      </c>
      <c r="I62" s="72">
        <v>0</v>
      </c>
      <c r="J62" s="72">
        <v>0</v>
      </c>
      <c r="K62" s="72">
        <v>624</v>
      </c>
      <c r="L62" s="72">
        <v>0</v>
      </c>
      <c r="M62" s="72">
        <v>0</v>
      </c>
      <c r="N62" s="72">
        <v>999</v>
      </c>
      <c r="O62" s="73">
        <v>60</v>
      </c>
      <c r="P62" s="71">
        <v>60</v>
      </c>
      <c r="Q62" s="72">
        <v>0</v>
      </c>
      <c r="R62" s="72">
        <v>38</v>
      </c>
      <c r="S62" s="72">
        <v>0</v>
      </c>
      <c r="T62" s="72">
        <v>0</v>
      </c>
      <c r="U62" s="72">
        <v>1041</v>
      </c>
      <c r="V62" s="72">
        <v>0</v>
      </c>
      <c r="W62" s="72">
        <v>0</v>
      </c>
      <c r="X62" s="74">
        <v>0</v>
      </c>
      <c r="Y62" s="74">
        <v>34.8</v>
      </c>
      <c r="Z62" s="72">
        <v>0</v>
      </c>
      <c r="AA62" s="71">
        <v>180</v>
      </c>
      <c r="AB62" s="72">
        <v>60</v>
      </c>
      <c r="AC62" s="74">
        <v>19.7</v>
      </c>
      <c r="AD62" s="74">
        <v>0</v>
      </c>
      <c r="AE62" s="74">
        <v>0</v>
      </c>
      <c r="AF62" s="72">
        <v>0</v>
      </c>
      <c r="AG62" s="75">
        <f t="shared" si="1"/>
        <v>3176.5</v>
      </c>
      <c r="AH62" s="71">
        <v>57</v>
      </c>
      <c r="AI62" s="73">
        <v>8</v>
      </c>
    </row>
    <row r="63" spans="1:35" ht="13.5">
      <c r="A63" s="66">
        <v>58</v>
      </c>
      <c r="B63" s="67">
        <v>10</v>
      </c>
      <c r="C63" s="68" t="s">
        <v>5</v>
      </c>
      <c r="D63" s="69" t="s">
        <v>120</v>
      </c>
      <c r="E63" s="70" t="s">
        <v>121</v>
      </c>
      <c r="F63" s="71">
        <v>0</v>
      </c>
      <c r="G63" s="72">
        <v>0</v>
      </c>
      <c r="H63" s="72">
        <v>0</v>
      </c>
      <c r="I63" s="72">
        <v>0</v>
      </c>
      <c r="J63" s="72">
        <v>0</v>
      </c>
      <c r="K63" s="72">
        <v>26</v>
      </c>
      <c r="L63" s="72">
        <v>0</v>
      </c>
      <c r="M63" s="72">
        <v>0</v>
      </c>
      <c r="N63" s="72">
        <v>1798</v>
      </c>
      <c r="O63" s="73">
        <v>120</v>
      </c>
      <c r="P63" s="71">
        <v>0</v>
      </c>
      <c r="Q63" s="72">
        <v>60</v>
      </c>
      <c r="R63" s="72">
        <v>15</v>
      </c>
      <c r="S63" s="72">
        <v>60</v>
      </c>
      <c r="T63" s="72">
        <v>0</v>
      </c>
      <c r="U63" s="72">
        <v>25</v>
      </c>
      <c r="V63" s="72">
        <v>720</v>
      </c>
      <c r="W63" s="72">
        <v>0</v>
      </c>
      <c r="X63" s="74">
        <v>0</v>
      </c>
      <c r="Y63" s="74">
        <v>95.4</v>
      </c>
      <c r="Z63" s="72">
        <v>0</v>
      </c>
      <c r="AA63" s="71">
        <v>0</v>
      </c>
      <c r="AB63" s="72">
        <v>60</v>
      </c>
      <c r="AC63" s="74">
        <v>300</v>
      </c>
      <c r="AD63" s="74">
        <v>0</v>
      </c>
      <c r="AE63" s="74">
        <v>0</v>
      </c>
      <c r="AF63" s="72">
        <v>0</v>
      </c>
      <c r="AG63" s="75">
        <f t="shared" si="1"/>
        <v>3279.4</v>
      </c>
      <c r="AH63" s="71">
        <v>58</v>
      </c>
      <c r="AI63" s="73">
        <v>29</v>
      </c>
    </row>
    <row r="64" spans="1:35" ht="13.5">
      <c r="A64" s="66">
        <v>59</v>
      </c>
      <c r="B64" s="67">
        <v>25</v>
      </c>
      <c r="C64" s="68" t="s">
        <v>12</v>
      </c>
      <c r="D64" s="69" t="s">
        <v>122</v>
      </c>
      <c r="E64" s="70" t="s">
        <v>123</v>
      </c>
      <c r="F64" s="71">
        <v>0</v>
      </c>
      <c r="G64" s="72">
        <v>60</v>
      </c>
      <c r="H64" s="72">
        <v>0</v>
      </c>
      <c r="I64" s="72">
        <v>0</v>
      </c>
      <c r="J64" s="72">
        <v>60</v>
      </c>
      <c r="K64" s="72">
        <v>657</v>
      </c>
      <c r="L64" s="72">
        <v>0</v>
      </c>
      <c r="M64" s="72">
        <v>480</v>
      </c>
      <c r="N64" s="72">
        <v>209</v>
      </c>
      <c r="O64" s="73">
        <v>0</v>
      </c>
      <c r="P64" s="71">
        <v>0</v>
      </c>
      <c r="Q64" s="72">
        <v>120</v>
      </c>
      <c r="R64" s="72">
        <v>21</v>
      </c>
      <c r="S64" s="72">
        <v>60</v>
      </c>
      <c r="T64" s="72">
        <v>0</v>
      </c>
      <c r="U64" s="72">
        <v>1196</v>
      </c>
      <c r="V64" s="72">
        <v>0</v>
      </c>
      <c r="W64" s="72">
        <v>60</v>
      </c>
      <c r="X64" s="74">
        <v>0</v>
      </c>
      <c r="Y64" s="74">
        <v>37.5</v>
      </c>
      <c r="Z64" s="72">
        <v>0</v>
      </c>
      <c r="AA64" s="71">
        <v>180</v>
      </c>
      <c r="AB64" s="72">
        <v>180</v>
      </c>
      <c r="AC64" s="74">
        <v>21.5</v>
      </c>
      <c r="AD64" s="74">
        <v>0</v>
      </c>
      <c r="AE64" s="74">
        <v>0</v>
      </c>
      <c r="AF64" s="72">
        <v>0</v>
      </c>
      <c r="AG64" s="75">
        <f t="shared" si="1"/>
        <v>3342</v>
      </c>
      <c r="AH64" s="71">
        <v>59</v>
      </c>
      <c r="AI64" s="73">
        <v>3</v>
      </c>
    </row>
    <row r="65" spans="1:35" ht="13.5">
      <c r="A65" s="66">
        <v>60</v>
      </c>
      <c r="B65" s="67">
        <v>54</v>
      </c>
      <c r="C65" s="68" t="s">
        <v>5</v>
      </c>
      <c r="D65" s="69" t="s">
        <v>124</v>
      </c>
      <c r="E65" s="70" t="s">
        <v>125</v>
      </c>
      <c r="F65" s="71">
        <v>0</v>
      </c>
      <c r="G65" s="72">
        <v>60</v>
      </c>
      <c r="H65" s="72">
        <v>0</v>
      </c>
      <c r="I65" s="72">
        <v>0</v>
      </c>
      <c r="J65" s="72">
        <v>120</v>
      </c>
      <c r="K65" s="72">
        <v>733</v>
      </c>
      <c r="L65" s="72">
        <v>0</v>
      </c>
      <c r="M65" s="72">
        <v>60</v>
      </c>
      <c r="N65" s="72">
        <v>1027</v>
      </c>
      <c r="O65" s="73">
        <v>0</v>
      </c>
      <c r="P65" s="71">
        <v>120</v>
      </c>
      <c r="Q65" s="72">
        <v>0</v>
      </c>
      <c r="R65" s="72">
        <v>24</v>
      </c>
      <c r="S65" s="72">
        <v>0</v>
      </c>
      <c r="T65" s="72">
        <v>0</v>
      </c>
      <c r="U65" s="72">
        <v>1060</v>
      </c>
      <c r="V65" s="72">
        <v>0</v>
      </c>
      <c r="W65" s="72">
        <v>0</v>
      </c>
      <c r="X65" s="74">
        <v>0</v>
      </c>
      <c r="Y65" s="74">
        <v>101.4</v>
      </c>
      <c r="Z65" s="72">
        <v>0</v>
      </c>
      <c r="AA65" s="71">
        <v>60</v>
      </c>
      <c r="AB65" s="72">
        <v>60</v>
      </c>
      <c r="AC65" s="74">
        <v>21.1</v>
      </c>
      <c r="AD65" s="74">
        <v>0</v>
      </c>
      <c r="AE65" s="74">
        <v>0</v>
      </c>
      <c r="AF65" s="72">
        <v>0</v>
      </c>
      <c r="AG65" s="75">
        <f t="shared" si="1"/>
        <v>3446.5</v>
      </c>
      <c r="AH65" s="71">
        <v>60</v>
      </c>
      <c r="AI65" s="73">
        <v>30</v>
      </c>
    </row>
    <row r="66" spans="1:35" ht="14.25" thickBot="1">
      <c r="A66" s="66">
        <v>61</v>
      </c>
      <c r="B66" s="67">
        <v>23</v>
      </c>
      <c r="C66" s="68" t="s">
        <v>12</v>
      </c>
      <c r="D66" s="69" t="s">
        <v>126</v>
      </c>
      <c r="E66" s="70" t="s">
        <v>127</v>
      </c>
      <c r="F66" s="71">
        <v>0</v>
      </c>
      <c r="G66" s="72">
        <v>60</v>
      </c>
      <c r="H66" s="72">
        <v>0</v>
      </c>
      <c r="I66" s="72">
        <v>0</v>
      </c>
      <c r="J66" s="72">
        <v>60</v>
      </c>
      <c r="K66" s="72">
        <v>729</v>
      </c>
      <c r="L66" s="72">
        <v>0</v>
      </c>
      <c r="M66" s="72">
        <v>540</v>
      </c>
      <c r="N66" s="72">
        <v>328</v>
      </c>
      <c r="O66" s="73">
        <v>0</v>
      </c>
      <c r="P66" s="71">
        <v>60</v>
      </c>
      <c r="Q66" s="72">
        <v>0</v>
      </c>
      <c r="R66" s="72">
        <v>19</v>
      </c>
      <c r="S66" s="72">
        <v>60</v>
      </c>
      <c r="T66" s="72">
        <v>0</v>
      </c>
      <c r="U66" s="72">
        <v>1264</v>
      </c>
      <c r="V66" s="72">
        <v>0</v>
      </c>
      <c r="W66" s="72">
        <v>60</v>
      </c>
      <c r="X66" s="74">
        <v>0</v>
      </c>
      <c r="Y66" s="74">
        <v>40.9</v>
      </c>
      <c r="Z66" s="72">
        <v>0</v>
      </c>
      <c r="AA66" s="71">
        <v>360</v>
      </c>
      <c r="AB66" s="72">
        <v>180</v>
      </c>
      <c r="AC66" s="74">
        <v>84.9</v>
      </c>
      <c r="AD66" s="74">
        <v>0</v>
      </c>
      <c r="AE66" s="74">
        <v>0</v>
      </c>
      <c r="AF66" s="72">
        <v>0</v>
      </c>
      <c r="AG66" s="75">
        <f t="shared" si="1"/>
        <v>3845.8</v>
      </c>
      <c r="AH66" s="77">
        <v>61</v>
      </c>
      <c r="AI66" s="78">
        <v>4</v>
      </c>
    </row>
    <row r="67" spans="1:35" ht="13.5">
      <c r="A67" s="66">
        <v>62</v>
      </c>
      <c r="B67" s="67">
        <v>3</v>
      </c>
      <c r="C67" s="68" t="s">
        <v>2</v>
      </c>
      <c r="D67" s="69" t="s">
        <v>128</v>
      </c>
      <c r="E67" s="70" t="s">
        <v>129</v>
      </c>
      <c r="F67" s="79" t="s">
        <v>199</v>
      </c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1"/>
      <c r="AI67" s="82"/>
    </row>
    <row r="68" spans="1:35" ht="13.5">
      <c r="A68" s="66">
        <v>63</v>
      </c>
      <c r="B68" s="67">
        <v>5</v>
      </c>
      <c r="C68" s="68" t="s">
        <v>5</v>
      </c>
      <c r="D68" s="69" t="s">
        <v>4</v>
      </c>
      <c r="E68" s="70" t="s">
        <v>130</v>
      </c>
      <c r="F68" s="79" t="s">
        <v>200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 t="s">
        <v>200</v>
      </c>
      <c r="AH68" s="80"/>
      <c r="AI68" s="83"/>
    </row>
    <row r="69" spans="1:35" ht="13.5">
      <c r="A69" s="66">
        <v>64</v>
      </c>
      <c r="B69" s="67">
        <v>11</v>
      </c>
      <c r="C69" s="68" t="s">
        <v>5</v>
      </c>
      <c r="D69" s="69" t="s">
        <v>131</v>
      </c>
      <c r="E69" s="70" t="s">
        <v>132</v>
      </c>
      <c r="F69" s="79" t="s">
        <v>201</v>
      </c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 t="s">
        <v>269</v>
      </c>
      <c r="AH69" s="80"/>
      <c r="AI69" s="83"/>
    </row>
    <row r="70" spans="1:35" ht="13.5">
      <c r="A70" s="66">
        <v>65</v>
      </c>
      <c r="B70" s="67">
        <v>13</v>
      </c>
      <c r="C70" s="68" t="s">
        <v>5</v>
      </c>
      <c r="D70" s="69" t="s">
        <v>133</v>
      </c>
      <c r="E70" s="70" t="s">
        <v>134</v>
      </c>
      <c r="F70" s="79" t="s">
        <v>202</v>
      </c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 t="s">
        <v>202</v>
      </c>
      <c r="AH70" s="80"/>
      <c r="AI70" s="83"/>
    </row>
    <row r="71" spans="1:35" ht="13.5">
      <c r="A71" s="66">
        <v>66</v>
      </c>
      <c r="B71" s="67">
        <v>16</v>
      </c>
      <c r="C71" s="68" t="s">
        <v>5</v>
      </c>
      <c r="D71" s="69" t="s">
        <v>135</v>
      </c>
      <c r="E71" s="70" t="s">
        <v>136</v>
      </c>
      <c r="F71" s="79" t="s">
        <v>201</v>
      </c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 t="s">
        <v>269</v>
      </c>
      <c r="AH71" s="80"/>
      <c r="AI71" s="83"/>
    </row>
    <row r="72" spans="1:35" ht="13.5">
      <c r="A72" s="66">
        <v>67</v>
      </c>
      <c r="B72" s="67">
        <v>17</v>
      </c>
      <c r="C72" s="68" t="s">
        <v>12</v>
      </c>
      <c r="D72" s="69" t="s">
        <v>137</v>
      </c>
      <c r="E72" s="70" t="s">
        <v>138</v>
      </c>
      <c r="F72" s="79" t="s">
        <v>203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 t="s">
        <v>203</v>
      </c>
      <c r="AH72" s="80"/>
      <c r="AI72" s="83"/>
    </row>
    <row r="73" spans="1:35" ht="13.5">
      <c r="A73" s="66">
        <v>68</v>
      </c>
      <c r="B73" s="67">
        <v>18</v>
      </c>
      <c r="C73" s="68" t="s">
        <v>57</v>
      </c>
      <c r="D73" s="69" t="s">
        <v>139</v>
      </c>
      <c r="E73" s="70" t="s">
        <v>140</v>
      </c>
      <c r="F73" s="79" t="s">
        <v>201</v>
      </c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 t="s">
        <v>269</v>
      </c>
      <c r="AH73" s="80"/>
      <c r="AI73" s="83"/>
    </row>
    <row r="74" spans="1:35" ht="13.5">
      <c r="A74" s="66">
        <v>69</v>
      </c>
      <c r="B74" s="67">
        <v>21</v>
      </c>
      <c r="C74" s="68" t="s">
        <v>5</v>
      </c>
      <c r="D74" s="69" t="s">
        <v>141</v>
      </c>
      <c r="E74" s="70" t="s">
        <v>142</v>
      </c>
      <c r="F74" s="79" t="s">
        <v>203</v>
      </c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 t="s">
        <v>203</v>
      </c>
      <c r="AH74" s="80"/>
      <c r="AI74" s="83"/>
    </row>
    <row r="75" spans="1:35" ht="13.5">
      <c r="A75" s="66">
        <v>70</v>
      </c>
      <c r="B75" s="67">
        <v>24</v>
      </c>
      <c r="C75" s="68" t="s">
        <v>12</v>
      </c>
      <c r="D75" s="69" t="s">
        <v>143</v>
      </c>
      <c r="E75" s="70" t="s">
        <v>144</v>
      </c>
      <c r="F75" s="79" t="s">
        <v>199</v>
      </c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 t="s">
        <v>199</v>
      </c>
      <c r="AH75" s="80"/>
      <c r="AI75" s="83"/>
    </row>
    <row r="76" spans="1:35" ht="13.5">
      <c r="A76" s="66">
        <v>71</v>
      </c>
      <c r="B76" s="67">
        <v>26</v>
      </c>
      <c r="C76" s="68" t="s">
        <v>5</v>
      </c>
      <c r="D76" s="69" t="s">
        <v>145</v>
      </c>
      <c r="E76" s="70" t="s">
        <v>146</v>
      </c>
      <c r="F76" s="79" t="s">
        <v>204</v>
      </c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 t="s">
        <v>204</v>
      </c>
      <c r="AH76" s="80"/>
      <c r="AI76" s="83"/>
    </row>
    <row r="77" spans="1:35" ht="13.5">
      <c r="A77" s="66">
        <v>72</v>
      </c>
      <c r="B77" s="67">
        <v>27</v>
      </c>
      <c r="C77" s="68" t="s">
        <v>57</v>
      </c>
      <c r="D77" s="69" t="s">
        <v>147</v>
      </c>
      <c r="E77" s="70" t="s">
        <v>148</v>
      </c>
      <c r="F77" s="79" t="s">
        <v>200</v>
      </c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 t="s">
        <v>200</v>
      </c>
      <c r="AH77" s="80"/>
      <c r="AI77" s="83"/>
    </row>
    <row r="78" spans="1:35" ht="13.5">
      <c r="A78" s="66">
        <v>73</v>
      </c>
      <c r="B78" s="67">
        <v>37</v>
      </c>
      <c r="C78" s="68" t="s">
        <v>57</v>
      </c>
      <c r="D78" s="69" t="s">
        <v>149</v>
      </c>
      <c r="E78" s="70" t="s">
        <v>150</v>
      </c>
      <c r="F78" s="79" t="s">
        <v>201</v>
      </c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 t="s">
        <v>269</v>
      </c>
      <c r="AH78" s="80"/>
      <c r="AI78" s="83"/>
    </row>
    <row r="79" spans="1:35" ht="13.5">
      <c r="A79" s="66">
        <v>74</v>
      </c>
      <c r="B79" s="67">
        <v>42</v>
      </c>
      <c r="C79" s="68" t="s">
        <v>36</v>
      </c>
      <c r="D79" s="69" t="s">
        <v>151</v>
      </c>
      <c r="E79" s="70" t="s">
        <v>152</v>
      </c>
      <c r="F79" s="79" t="s">
        <v>199</v>
      </c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 t="s">
        <v>199</v>
      </c>
      <c r="AH79" s="80"/>
      <c r="AI79" s="83"/>
    </row>
    <row r="80" spans="1:35" ht="13.5">
      <c r="A80" s="66">
        <v>75</v>
      </c>
      <c r="B80" s="67">
        <v>44</v>
      </c>
      <c r="C80" s="68" t="s">
        <v>36</v>
      </c>
      <c r="D80" s="69" t="s">
        <v>153</v>
      </c>
      <c r="E80" s="70" t="s">
        <v>154</v>
      </c>
      <c r="F80" s="79" t="s">
        <v>205</v>
      </c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 t="s">
        <v>270</v>
      </c>
      <c r="AH80" s="80"/>
      <c r="AI80" s="83"/>
    </row>
    <row r="81" spans="1:35" ht="13.5">
      <c r="A81" s="66">
        <v>76</v>
      </c>
      <c r="B81" s="67">
        <v>45</v>
      </c>
      <c r="C81" s="68" t="s">
        <v>5</v>
      </c>
      <c r="D81" s="69" t="s">
        <v>155</v>
      </c>
      <c r="E81" s="70" t="s">
        <v>156</v>
      </c>
      <c r="F81" s="79" t="s">
        <v>200</v>
      </c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 t="s">
        <v>271</v>
      </c>
      <c r="AH81" s="80"/>
      <c r="AI81" s="83"/>
    </row>
    <row r="82" spans="1:35" ht="13.5">
      <c r="A82" s="66">
        <v>77</v>
      </c>
      <c r="B82" s="67">
        <v>47</v>
      </c>
      <c r="C82" s="68" t="s">
        <v>5</v>
      </c>
      <c r="D82" s="69" t="s">
        <v>157</v>
      </c>
      <c r="E82" s="70" t="s">
        <v>158</v>
      </c>
      <c r="F82" s="79" t="s">
        <v>206</v>
      </c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 t="s">
        <v>272</v>
      </c>
      <c r="AH82" s="80"/>
      <c r="AI82" s="83"/>
    </row>
    <row r="83" spans="1:35" ht="13.5">
      <c r="A83" s="66">
        <v>78</v>
      </c>
      <c r="B83" s="67">
        <v>48</v>
      </c>
      <c r="C83" s="68" t="s">
        <v>5</v>
      </c>
      <c r="D83" s="69" t="s">
        <v>159</v>
      </c>
      <c r="E83" s="70" t="s">
        <v>160</v>
      </c>
      <c r="F83" s="79" t="s">
        <v>201</v>
      </c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 t="s">
        <v>269</v>
      </c>
      <c r="AH83" s="80"/>
      <c r="AI83" s="83"/>
    </row>
    <row r="84" spans="1:35" ht="13.5">
      <c r="A84" s="66">
        <v>79</v>
      </c>
      <c r="B84" s="67">
        <v>51</v>
      </c>
      <c r="C84" s="68" t="s">
        <v>36</v>
      </c>
      <c r="D84" s="69" t="s">
        <v>161</v>
      </c>
      <c r="E84" s="70" t="s">
        <v>162</v>
      </c>
      <c r="F84" s="79" t="s">
        <v>201</v>
      </c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 t="s">
        <v>269</v>
      </c>
      <c r="AH84" s="80"/>
      <c r="AI84" s="83"/>
    </row>
    <row r="85" spans="1:35" ht="13.5">
      <c r="A85" s="66">
        <v>80</v>
      </c>
      <c r="B85" s="67">
        <v>53</v>
      </c>
      <c r="C85" s="68" t="s">
        <v>36</v>
      </c>
      <c r="D85" s="69" t="s">
        <v>163</v>
      </c>
      <c r="E85" s="70" t="s">
        <v>164</v>
      </c>
      <c r="F85" s="79" t="s">
        <v>199</v>
      </c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 t="s">
        <v>199</v>
      </c>
      <c r="AH85" s="80"/>
      <c r="AI85" s="83"/>
    </row>
    <row r="86" spans="1:35" ht="13.5">
      <c r="A86" s="66">
        <v>81</v>
      </c>
      <c r="B86" s="67">
        <v>60</v>
      </c>
      <c r="C86" s="68" t="s">
        <v>36</v>
      </c>
      <c r="D86" s="69" t="s">
        <v>165</v>
      </c>
      <c r="E86" s="70" t="s">
        <v>166</v>
      </c>
      <c r="F86" s="79" t="s">
        <v>199</v>
      </c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 t="s">
        <v>199</v>
      </c>
      <c r="AH86" s="80"/>
      <c r="AI86" s="83"/>
    </row>
    <row r="87" spans="1:35" ht="13.5">
      <c r="A87" s="66">
        <v>82</v>
      </c>
      <c r="B87" s="67">
        <v>61</v>
      </c>
      <c r="C87" s="68" t="s">
        <v>5</v>
      </c>
      <c r="D87" s="69" t="s">
        <v>167</v>
      </c>
      <c r="E87" s="70" t="s">
        <v>168</v>
      </c>
      <c r="F87" s="79" t="s">
        <v>207</v>
      </c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 t="s">
        <v>273</v>
      </c>
      <c r="AH87" s="80"/>
      <c r="AI87" s="83"/>
    </row>
    <row r="88" spans="1:35" ht="13.5">
      <c r="A88" s="66">
        <v>83</v>
      </c>
      <c r="B88" s="67">
        <v>62</v>
      </c>
      <c r="C88" s="68" t="s">
        <v>57</v>
      </c>
      <c r="D88" s="69" t="s">
        <v>169</v>
      </c>
      <c r="E88" s="70" t="s">
        <v>170</v>
      </c>
      <c r="F88" s="79" t="s">
        <v>199</v>
      </c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 t="s">
        <v>199</v>
      </c>
      <c r="AH88" s="80"/>
      <c r="AI88" s="83"/>
    </row>
    <row r="89" spans="1:35" ht="13.5">
      <c r="A89" s="66">
        <v>84</v>
      </c>
      <c r="B89" s="67">
        <v>64</v>
      </c>
      <c r="C89" s="68" t="s">
        <v>27</v>
      </c>
      <c r="D89" s="69" t="s">
        <v>171</v>
      </c>
      <c r="E89" s="70" t="s">
        <v>172</v>
      </c>
      <c r="F89" s="79" t="s">
        <v>208</v>
      </c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 t="s">
        <v>208</v>
      </c>
      <c r="AH89" s="80"/>
      <c r="AI89" s="83"/>
    </row>
    <row r="90" spans="1:35" ht="13.5">
      <c r="A90" s="66">
        <v>85</v>
      </c>
      <c r="B90" s="67">
        <v>65</v>
      </c>
      <c r="C90" s="68" t="s">
        <v>27</v>
      </c>
      <c r="D90" s="69" t="s">
        <v>173</v>
      </c>
      <c r="E90" s="70" t="s">
        <v>174</v>
      </c>
      <c r="F90" s="79" t="s">
        <v>202</v>
      </c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 t="s">
        <v>202</v>
      </c>
      <c r="AH90" s="80"/>
      <c r="AI90" s="83"/>
    </row>
    <row r="91" spans="1:35" ht="13.5">
      <c r="A91" s="66">
        <v>86</v>
      </c>
      <c r="B91" s="67">
        <v>66</v>
      </c>
      <c r="C91" s="68" t="s">
        <v>27</v>
      </c>
      <c r="D91" s="69" t="s">
        <v>175</v>
      </c>
      <c r="E91" s="70" t="s">
        <v>176</v>
      </c>
      <c r="F91" s="79" t="s">
        <v>209</v>
      </c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 t="s">
        <v>209</v>
      </c>
      <c r="AH91" s="80"/>
      <c r="AI91" s="83"/>
    </row>
    <row r="92" spans="1:35" ht="13.5">
      <c r="A92" s="66">
        <v>87</v>
      </c>
      <c r="B92" s="67">
        <v>67</v>
      </c>
      <c r="C92" s="68" t="s">
        <v>27</v>
      </c>
      <c r="D92" s="69" t="s">
        <v>177</v>
      </c>
      <c r="E92" s="70" t="s">
        <v>178</v>
      </c>
      <c r="F92" s="79" t="s">
        <v>210</v>
      </c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 t="s">
        <v>274</v>
      </c>
      <c r="AH92" s="80"/>
      <c r="AI92" s="83"/>
    </row>
    <row r="93" spans="1:35" ht="13.5">
      <c r="A93" s="66">
        <v>88</v>
      </c>
      <c r="B93" s="67">
        <v>70</v>
      </c>
      <c r="C93" s="68" t="s">
        <v>5</v>
      </c>
      <c r="D93" s="69" t="s">
        <v>179</v>
      </c>
      <c r="E93" s="70" t="s">
        <v>180</v>
      </c>
      <c r="F93" s="79" t="s">
        <v>201</v>
      </c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 t="s">
        <v>269</v>
      </c>
      <c r="AH93" s="80"/>
      <c r="AI93" s="83"/>
    </row>
    <row r="94" spans="1:35" ht="13.5">
      <c r="A94" s="66">
        <v>89</v>
      </c>
      <c r="B94" s="67">
        <v>72</v>
      </c>
      <c r="C94" s="68" t="s">
        <v>36</v>
      </c>
      <c r="D94" s="69" t="s">
        <v>181</v>
      </c>
      <c r="E94" s="70" t="s">
        <v>182</v>
      </c>
      <c r="F94" s="79" t="s">
        <v>211</v>
      </c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 t="s">
        <v>275</v>
      </c>
      <c r="AH94" s="80"/>
      <c r="AI94" s="83"/>
    </row>
    <row r="95" spans="1:35" ht="13.5">
      <c r="A95" s="66">
        <v>90</v>
      </c>
      <c r="B95" s="67">
        <v>80</v>
      </c>
      <c r="C95" s="68" t="s">
        <v>5</v>
      </c>
      <c r="D95" s="69" t="s">
        <v>183</v>
      </c>
      <c r="E95" s="70" t="s">
        <v>184</v>
      </c>
      <c r="F95" s="79" t="s">
        <v>212</v>
      </c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 t="s">
        <v>209</v>
      </c>
      <c r="AH95" s="80"/>
      <c r="AI95" s="83"/>
    </row>
    <row r="96" spans="1:35" ht="13.5">
      <c r="A96" s="66">
        <v>91</v>
      </c>
      <c r="B96" s="67">
        <v>81</v>
      </c>
      <c r="C96" s="68" t="s">
        <v>5</v>
      </c>
      <c r="D96" s="69" t="s">
        <v>185</v>
      </c>
      <c r="E96" s="70" t="s">
        <v>186</v>
      </c>
      <c r="F96" s="79" t="s">
        <v>213</v>
      </c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 t="s">
        <v>276</v>
      </c>
      <c r="AH96" s="80"/>
      <c r="AI96" s="83"/>
    </row>
    <row r="97" spans="1:35" ht="13.5">
      <c r="A97" s="66">
        <v>92</v>
      </c>
      <c r="B97" s="67">
        <v>82</v>
      </c>
      <c r="C97" s="68" t="s">
        <v>2</v>
      </c>
      <c r="D97" s="69" t="s">
        <v>187</v>
      </c>
      <c r="E97" s="70" t="s">
        <v>188</v>
      </c>
      <c r="F97" s="79" t="s">
        <v>213</v>
      </c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 t="s">
        <v>276</v>
      </c>
      <c r="AH97" s="80"/>
      <c r="AI97" s="83"/>
    </row>
    <row r="98" spans="1:35" ht="13.5">
      <c r="A98" s="66">
        <v>93</v>
      </c>
      <c r="B98" s="67">
        <v>83</v>
      </c>
      <c r="C98" s="68" t="s">
        <v>36</v>
      </c>
      <c r="D98" s="69" t="s">
        <v>189</v>
      </c>
      <c r="E98" s="70" t="s">
        <v>190</v>
      </c>
      <c r="F98" s="79" t="s">
        <v>199</v>
      </c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 t="s">
        <v>199</v>
      </c>
      <c r="AH98" s="80"/>
      <c r="AI98" s="83"/>
    </row>
    <row r="99" spans="1:35" ht="13.5">
      <c r="A99" s="66">
        <v>94</v>
      </c>
      <c r="B99" s="67">
        <v>87</v>
      </c>
      <c r="C99" s="68" t="s">
        <v>27</v>
      </c>
      <c r="D99" s="69" t="s">
        <v>191</v>
      </c>
      <c r="E99" s="70" t="s">
        <v>192</v>
      </c>
      <c r="F99" s="79" t="s">
        <v>199</v>
      </c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 t="s">
        <v>199</v>
      </c>
      <c r="AH99" s="80"/>
      <c r="AI99" s="83"/>
    </row>
    <row r="100" spans="1:35" ht="13.5">
      <c r="A100" s="66">
        <v>95</v>
      </c>
      <c r="B100" s="67">
        <v>88</v>
      </c>
      <c r="C100" s="68" t="s">
        <v>5</v>
      </c>
      <c r="D100" s="69" t="s">
        <v>193</v>
      </c>
      <c r="E100" s="70" t="s">
        <v>194</v>
      </c>
      <c r="F100" s="79" t="s">
        <v>203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 t="s">
        <v>203</v>
      </c>
      <c r="AH100" s="80"/>
      <c r="AI100" s="83"/>
    </row>
    <row r="101" spans="1:35" ht="13.5">
      <c r="A101" s="66">
        <v>96</v>
      </c>
      <c r="B101" s="67">
        <v>93</v>
      </c>
      <c r="C101" s="68" t="s">
        <v>27</v>
      </c>
      <c r="D101" s="69" t="s">
        <v>195</v>
      </c>
      <c r="E101" s="70" t="s">
        <v>196</v>
      </c>
      <c r="F101" s="79" t="s">
        <v>206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 t="s">
        <v>276</v>
      </c>
      <c r="AH101" s="80"/>
      <c r="AI101" s="83"/>
    </row>
    <row r="102" spans="1:35" ht="13.5">
      <c r="A102" s="66">
        <v>97</v>
      </c>
      <c r="B102" s="67">
        <v>96</v>
      </c>
      <c r="C102" s="68" t="s">
        <v>2</v>
      </c>
      <c r="D102" s="69" t="s">
        <v>197</v>
      </c>
      <c r="E102" s="70" t="s">
        <v>198</v>
      </c>
      <c r="F102" s="79" t="s">
        <v>201</v>
      </c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 t="s">
        <v>269</v>
      </c>
      <c r="AH102" s="80"/>
      <c r="AI102" s="83"/>
    </row>
    <row r="103" spans="1:31" ht="12.75">
      <c r="A103" s="84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65"/>
      <c r="X103" s="65"/>
      <c r="Y103" s="86"/>
      <c r="Z103" s="86"/>
      <c r="AA103" s="86"/>
      <c r="AB103" s="65"/>
      <c r="AC103" s="65"/>
      <c r="AD103" s="65"/>
      <c r="AE103" s="86"/>
    </row>
    <row r="104" spans="1:31" ht="12.75">
      <c r="A104" s="84"/>
      <c r="D104" s="85" t="s">
        <v>229</v>
      </c>
      <c r="F104" s="87" t="s">
        <v>230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65"/>
      <c r="X104" s="65"/>
      <c r="Y104" s="86"/>
      <c r="Z104" s="86"/>
      <c r="AA104" s="86"/>
      <c r="AB104" s="65"/>
      <c r="AC104" s="65"/>
      <c r="AD104" s="65"/>
      <c r="AE104" s="86"/>
    </row>
    <row r="105" spans="1:31" ht="12.75">
      <c r="A105" s="84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65"/>
      <c r="X105" s="65"/>
      <c r="Y105" s="86"/>
      <c r="Z105" s="86"/>
      <c r="AA105" s="86"/>
      <c r="AB105" s="65"/>
      <c r="AC105" s="65"/>
      <c r="AD105" s="65"/>
      <c r="AE105" s="86"/>
    </row>
    <row r="106" spans="1:31" ht="12.75">
      <c r="A106" s="84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65"/>
      <c r="X106" s="65"/>
      <c r="Y106" s="86"/>
      <c r="Z106" s="86"/>
      <c r="AA106" s="86"/>
      <c r="AB106" s="65"/>
      <c r="AC106" s="65"/>
      <c r="AD106" s="65"/>
      <c r="AE106" s="86"/>
    </row>
    <row r="107" spans="1:31" ht="12.75">
      <c r="A107" s="84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65"/>
      <c r="X107" s="65"/>
      <c r="Y107" s="86"/>
      <c r="Z107" s="86"/>
      <c r="AA107" s="86"/>
      <c r="AB107" s="65"/>
      <c r="AC107" s="65"/>
      <c r="AD107" s="65"/>
      <c r="AE107" s="86"/>
    </row>
    <row r="108" spans="1:31" ht="12.75">
      <c r="A108" s="84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65"/>
      <c r="X108" s="65"/>
      <c r="Y108" s="86"/>
      <c r="Z108" s="86"/>
      <c r="AA108" s="86"/>
      <c r="AB108" s="65"/>
      <c r="AC108" s="65"/>
      <c r="AD108" s="65"/>
      <c r="AE108" s="86"/>
    </row>
    <row r="109" spans="1:31" ht="12.75">
      <c r="A109" s="84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65"/>
      <c r="X109" s="65"/>
      <c r="Y109" s="86"/>
      <c r="Z109" s="86"/>
      <c r="AA109" s="86"/>
      <c r="AB109" s="65"/>
      <c r="AC109" s="65"/>
      <c r="AD109" s="65"/>
      <c r="AE109" s="86"/>
    </row>
    <row r="110" spans="1:31" ht="12.75">
      <c r="A110" s="84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65"/>
      <c r="X110" s="65"/>
      <c r="Y110" s="86"/>
      <c r="Z110" s="86"/>
      <c r="AA110" s="86"/>
      <c r="AB110" s="65"/>
      <c r="AC110" s="65"/>
      <c r="AD110" s="65"/>
      <c r="AE110" s="86"/>
    </row>
    <row r="111" spans="1:31" ht="12.75">
      <c r="A111" s="84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65"/>
      <c r="X111" s="65"/>
      <c r="Y111" s="86"/>
      <c r="Z111" s="86"/>
      <c r="AA111" s="86"/>
      <c r="AB111" s="65"/>
      <c r="AC111" s="65"/>
      <c r="AD111" s="65"/>
      <c r="AE111" s="86"/>
    </row>
    <row r="112" spans="1:31" ht="12.75">
      <c r="A112" s="84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65"/>
      <c r="X112" s="65"/>
      <c r="Y112" s="86"/>
      <c r="Z112" s="86"/>
      <c r="AA112" s="86"/>
      <c r="AB112" s="65"/>
      <c r="AC112" s="65"/>
      <c r="AD112" s="65"/>
      <c r="AE112" s="86"/>
    </row>
    <row r="113" spans="1:31" ht="12.75">
      <c r="A113" s="84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65"/>
      <c r="X113" s="65"/>
      <c r="Y113" s="86"/>
      <c r="Z113" s="86"/>
      <c r="AA113" s="86"/>
      <c r="AB113" s="65"/>
      <c r="AC113" s="65"/>
      <c r="AD113" s="65"/>
      <c r="AE113" s="86"/>
    </row>
    <row r="114" spans="1:31" ht="12.75">
      <c r="A114" s="84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65"/>
      <c r="X114" s="65"/>
      <c r="Y114" s="86"/>
      <c r="Z114" s="86"/>
      <c r="AA114" s="86"/>
      <c r="AB114" s="65"/>
      <c r="AC114" s="65"/>
      <c r="AD114" s="65"/>
      <c r="AE114" s="86"/>
    </row>
    <row r="115" spans="1:31" ht="12.75">
      <c r="A115" s="84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65"/>
      <c r="X115" s="65"/>
      <c r="Y115" s="86"/>
      <c r="Z115" s="86"/>
      <c r="AA115" s="86"/>
      <c r="AB115" s="65"/>
      <c r="AC115" s="65"/>
      <c r="AD115" s="65"/>
      <c r="AE115" s="86"/>
    </row>
    <row r="116" spans="1:31" ht="12.75">
      <c r="A116" s="84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65"/>
      <c r="X116" s="65"/>
      <c r="Y116" s="86"/>
      <c r="Z116" s="86"/>
      <c r="AA116" s="86"/>
      <c r="AB116" s="65"/>
      <c r="AC116" s="65"/>
      <c r="AD116" s="65"/>
      <c r="AE116" s="86"/>
    </row>
    <row r="117" spans="1:31" ht="12.75">
      <c r="A117" s="84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65"/>
      <c r="X117" s="65"/>
      <c r="Y117" s="86"/>
      <c r="Z117" s="86"/>
      <c r="AA117" s="86"/>
      <c r="AB117" s="65"/>
      <c r="AC117" s="65"/>
      <c r="AD117" s="65"/>
      <c r="AE117" s="86"/>
    </row>
    <row r="118" spans="1:31" ht="12.75">
      <c r="A118" s="84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65"/>
      <c r="X118" s="65"/>
      <c r="Y118" s="86"/>
      <c r="Z118" s="86"/>
      <c r="AA118" s="86"/>
      <c r="AB118" s="65"/>
      <c r="AC118" s="65"/>
      <c r="AD118" s="65"/>
      <c r="AE118" s="86"/>
    </row>
    <row r="119" spans="1:31" ht="12.75">
      <c r="A119" s="84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65"/>
      <c r="X119" s="65"/>
      <c r="Y119" s="86"/>
      <c r="Z119" s="86"/>
      <c r="AA119" s="86"/>
      <c r="AB119" s="65"/>
      <c r="AC119" s="65"/>
      <c r="AD119" s="65"/>
      <c r="AE119" s="86"/>
    </row>
    <row r="120" spans="1:31" ht="12.75">
      <c r="A120" s="84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65"/>
      <c r="X120" s="65"/>
      <c r="Y120" s="86"/>
      <c r="Z120" s="86"/>
      <c r="AA120" s="86"/>
      <c r="AB120" s="65"/>
      <c r="AC120" s="65"/>
      <c r="AD120" s="65"/>
      <c r="AE120" s="86"/>
    </row>
    <row r="121" spans="1:31" ht="12.75">
      <c r="A121" s="84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65"/>
      <c r="X121" s="65"/>
      <c r="Y121" s="86"/>
      <c r="Z121" s="86"/>
      <c r="AA121" s="86"/>
      <c r="AB121" s="65"/>
      <c r="AC121" s="65"/>
      <c r="AD121" s="65"/>
      <c r="AE121" s="86"/>
    </row>
    <row r="122" spans="1:31" ht="12.75">
      <c r="A122" s="84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65"/>
      <c r="X122" s="65"/>
      <c r="Y122" s="86"/>
      <c r="Z122" s="86"/>
      <c r="AA122" s="86"/>
      <c r="AB122" s="65"/>
      <c r="AC122" s="65"/>
      <c r="AD122" s="65"/>
      <c r="AE122" s="86"/>
    </row>
    <row r="123" spans="1:31" ht="12.75">
      <c r="A123" s="84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65"/>
      <c r="X123" s="65"/>
      <c r="Y123" s="86"/>
      <c r="Z123" s="86"/>
      <c r="AA123" s="86"/>
      <c r="AB123" s="65"/>
      <c r="AC123" s="65"/>
      <c r="AD123" s="65"/>
      <c r="AE123" s="86"/>
    </row>
    <row r="124" spans="1:31" ht="12.75">
      <c r="A124" s="84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65"/>
      <c r="X124" s="65"/>
      <c r="Y124" s="86"/>
      <c r="Z124" s="86"/>
      <c r="AA124" s="86"/>
      <c r="AB124" s="65"/>
      <c r="AC124" s="65"/>
      <c r="AD124" s="65"/>
      <c r="AE124" s="86"/>
    </row>
    <row r="125" spans="1:31" ht="12.75">
      <c r="A125" s="84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65"/>
      <c r="X125" s="65"/>
      <c r="Y125" s="86"/>
      <c r="Z125" s="86"/>
      <c r="AA125" s="86"/>
      <c r="AB125" s="65"/>
      <c r="AC125" s="65"/>
      <c r="AD125" s="65"/>
      <c r="AE125" s="86"/>
    </row>
    <row r="126" spans="1:31" ht="12.75">
      <c r="A126" s="84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65"/>
      <c r="X126" s="65"/>
      <c r="Y126" s="86"/>
      <c r="Z126" s="86"/>
      <c r="AA126" s="86"/>
      <c r="AB126" s="65"/>
      <c r="AC126" s="65"/>
      <c r="AD126" s="65"/>
      <c r="AE126" s="86"/>
    </row>
    <row r="127" spans="1:31" ht="12.75">
      <c r="A127" s="84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65"/>
      <c r="X127" s="65"/>
      <c r="Y127" s="86"/>
      <c r="Z127" s="86"/>
      <c r="AA127" s="86"/>
      <c r="AB127" s="65"/>
      <c r="AC127" s="65"/>
      <c r="AD127" s="65"/>
      <c r="AE127" s="86"/>
    </row>
    <row r="128" spans="1:31" ht="12.75">
      <c r="A128" s="84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65"/>
      <c r="X128" s="65"/>
      <c r="Y128" s="86"/>
      <c r="Z128" s="86"/>
      <c r="AA128" s="86"/>
      <c r="AB128" s="65"/>
      <c r="AC128" s="65"/>
      <c r="AD128" s="65"/>
      <c r="AE128" s="86"/>
    </row>
    <row r="129" spans="1:31" ht="12.75">
      <c r="A129" s="84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65"/>
      <c r="X129" s="65"/>
      <c r="Y129" s="86"/>
      <c r="Z129" s="86"/>
      <c r="AA129" s="86"/>
      <c r="AB129" s="65"/>
      <c r="AC129" s="65"/>
      <c r="AD129" s="65"/>
      <c r="AE129" s="86"/>
    </row>
    <row r="130" spans="1:31" ht="12.75">
      <c r="A130" s="84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65"/>
      <c r="X130" s="65"/>
      <c r="Y130" s="86"/>
      <c r="Z130" s="86"/>
      <c r="AA130" s="86"/>
      <c r="AB130" s="65"/>
      <c r="AC130" s="65"/>
      <c r="AD130" s="65"/>
      <c r="AE130" s="86"/>
    </row>
    <row r="131" spans="1:31" ht="12.75">
      <c r="A131" s="84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65"/>
      <c r="X131" s="65"/>
      <c r="Y131" s="86"/>
      <c r="Z131" s="86"/>
      <c r="AA131" s="86"/>
      <c r="AB131" s="65"/>
      <c r="AC131" s="65"/>
      <c r="AD131" s="65"/>
      <c r="AE131" s="86"/>
    </row>
    <row r="132" spans="1:31" ht="12.75">
      <c r="A132" s="84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65"/>
      <c r="X132" s="65"/>
      <c r="Y132" s="86"/>
      <c r="Z132" s="86"/>
      <c r="AA132" s="86"/>
      <c r="AB132" s="65"/>
      <c r="AC132" s="65"/>
      <c r="AD132" s="65"/>
      <c r="AE132" s="86"/>
    </row>
    <row r="133" spans="1:31" ht="12.75">
      <c r="A133" s="84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65"/>
      <c r="X133" s="65"/>
      <c r="Y133" s="86"/>
      <c r="Z133" s="86"/>
      <c r="AA133" s="86"/>
      <c r="AB133" s="65"/>
      <c r="AC133" s="65"/>
      <c r="AD133" s="65"/>
      <c r="AE133" s="86"/>
    </row>
    <row r="134" spans="1:31" ht="12.75">
      <c r="A134" s="84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65"/>
      <c r="X134" s="65"/>
      <c r="Y134" s="86"/>
      <c r="Z134" s="86"/>
      <c r="AA134" s="86"/>
      <c r="AB134" s="65"/>
      <c r="AC134" s="65"/>
      <c r="AD134" s="65"/>
      <c r="AE134" s="86"/>
    </row>
    <row r="135" spans="1:31" ht="12.75">
      <c r="A135" s="84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65"/>
      <c r="X135" s="65"/>
      <c r="Y135" s="86"/>
      <c r="Z135" s="86"/>
      <c r="AA135" s="86"/>
      <c r="AB135" s="65"/>
      <c r="AC135" s="65"/>
      <c r="AD135" s="65"/>
      <c r="AE135" s="86"/>
    </row>
    <row r="136" ht="12.75">
      <c r="A136" s="84"/>
    </row>
    <row r="137" ht="12.75">
      <c r="A137" s="84"/>
    </row>
    <row r="138" ht="12.75">
      <c r="A138" s="84"/>
    </row>
    <row r="139" ht="12.75">
      <c r="A139" s="84"/>
    </row>
    <row r="140" ht="12.75">
      <c r="A140" s="84"/>
    </row>
    <row r="141" ht="12.75">
      <c r="A141" s="84"/>
    </row>
    <row r="142" ht="12.75">
      <c r="A142" s="84"/>
    </row>
    <row r="143" ht="12.75">
      <c r="A143" s="84"/>
    </row>
    <row r="144" ht="12.75">
      <c r="A144" s="84"/>
    </row>
    <row r="145" ht="12.75">
      <c r="A145" s="84"/>
    </row>
    <row r="146" ht="12.75">
      <c r="A146" s="84"/>
    </row>
    <row r="147" ht="12.75">
      <c r="A147" s="84"/>
    </row>
    <row r="148" ht="12.75">
      <c r="A148" s="84"/>
    </row>
    <row r="149" ht="12.75">
      <c r="A149" s="84"/>
    </row>
    <row r="150" ht="12.75">
      <c r="A150" s="84"/>
    </row>
    <row r="151" ht="12.75">
      <c r="A151" s="84"/>
    </row>
    <row r="152" ht="12.75">
      <c r="A152" s="84"/>
    </row>
    <row r="153" ht="12.75">
      <c r="A153" s="84"/>
    </row>
    <row r="154" ht="12.75">
      <c r="A154" s="84"/>
    </row>
    <row r="155" ht="12.75">
      <c r="A155" s="84"/>
    </row>
    <row r="156" ht="12.75">
      <c r="A156" s="84"/>
    </row>
    <row r="157" ht="12.75">
      <c r="A157" s="84"/>
    </row>
    <row r="158" ht="12.75">
      <c r="A158" s="84"/>
    </row>
    <row r="159" ht="12.75">
      <c r="A159" s="84"/>
    </row>
    <row r="160" ht="12.75">
      <c r="A160" s="84"/>
    </row>
    <row r="161" ht="12.75">
      <c r="A161" s="84"/>
    </row>
    <row r="162" ht="12.75">
      <c r="A162" s="84"/>
    </row>
    <row r="163" ht="12.75">
      <c r="A163" s="84"/>
    </row>
    <row r="164" ht="12.75">
      <c r="A164" s="84"/>
    </row>
    <row r="165" ht="12.75">
      <c r="A165" s="84"/>
    </row>
    <row r="166" ht="12.75">
      <c r="A166" s="84"/>
    </row>
    <row r="167" ht="12.75">
      <c r="A167" s="84"/>
    </row>
    <row r="168" ht="12.75">
      <c r="A168" s="84"/>
    </row>
    <row r="169" ht="12.75">
      <c r="A169" s="84"/>
    </row>
    <row r="170" ht="12.75">
      <c r="A170" s="84"/>
    </row>
    <row r="171" ht="12.75">
      <c r="A171" s="84"/>
    </row>
    <row r="172" ht="12.75">
      <c r="A172" s="84"/>
    </row>
    <row r="173" ht="12.75">
      <c r="A173" s="84"/>
    </row>
    <row r="174" ht="12.75">
      <c r="A174" s="84"/>
    </row>
    <row r="175" ht="12.75">
      <c r="A175" s="84"/>
    </row>
    <row r="176" ht="12.75">
      <c r="A176" s="84"/>
    </row>
    <row r="177" ht="12.75">
      <c r="A177" s="84"/>
    </row>
    <row r="178" ht="12.75">
      <c r="A178" s="84"/>
    </row>
    <row r="179" ht="12.75">
      <c r="A179" s="84"/>
    </row>
    <row r="180" ht="12.75">
      <c r="A180" s="84"/>
    </row>
    <row r="181" ht="12.75">
      <c r="A181" s="84"/>
    </row>
    <row r="182" ht="12.75">
      <c r="A182" s="84"/>
    </row>
    <row r="183" ht="12.75">
      <c r="A183" s="84"/>
    </row>
    <row r="184" ht="12.75">
      <c r="A184" s="84"/>
    </row>
    <row r="185" ht="12.75">
      <c r="A185" s="84"/>
    </row>
    <row r="186" ht="12.75">
      <c r="A186" s="84"/>
    </row>
    <row r="187" ht="12.75">
      <c r="A187" s="84"/>
    </row>
    <row r="188" ht="12.75">
      <c r="A188" s="84"/>
    </row>
    <row r="189" ht="12.75">
      <c r="A189" s="84"/>
    </row>
    <row r="190" ht="12.75">
      <c r="A190" s="84"/>
    </row>
    <row r="191" ht="12.75">
      <c r="A191" s="84"/>
    </row>
    <row r="192" ht="12.75">
      <c r="A192" s="84"/>
    </row>
    <row r="193" ht="12.75">
      <c r="A193" s="84"/>
    </row>
    <row r="194" ht="12.75">
      <c r="A194" s="84"/>
    </row>
    <row r="195" ht="12.75">
      <c r="A195" s="84"/>
    </row>
    <row r="196" ht="12.75">
      <c r="A196" s="84"/>
    </row>
    <row r="197" ht="12.75">
      <c r="A197" s="84"/>
    </row>
    <row r="198" ht="12.75">
      <c r="A198" s="84"/>
    </row>
    <row r="199" ht="12.75">
      <c r="A199" s="84"/>
    </row>
    <row r="200" ht="12.75">
      <c r="A200" s="84"/>
    </row>
    <row r="201" ht="12.75">
      <c r="A201" s="84"/>
    </row>
    <row r="202" ht="12.75">
      <c r="A202" s="84"/>
    </row>
    <row r="203" ht="12.75">
      <c r="A203" s="84"/>
    </row>
    <row r="204" ht="12.75">
      <c r="A204" s="84"/>
    </row>
    <row r="205" ht="12.75">
      <c r="A205" s="84"/>
    </row>
    <row r="206" ht="12.75">
      <c r="A206" s="84"/>
    </row>
    <row r="207" ht="12.75">
      <c r="A207" s="84"/>
    </row>
    <row r="208" ht="12.75">
      <c r="A208" s="84"/>
    </row>
    <row r="209" ht="12.75">
      <c r="A209" s="84"/>
    </row>
    <row r="210" ht="12.75">
      <c r="A210" s="84"/>
    </row>
    <row r="211" ht="12.75">
      <c r="A211" s="84"/>
    </row>
    <row r="212" ht="12.75">
      <c r="A212" s="84"/>
    </row>
    <row r="213" ht="12.75">
      <c r="A213" s="84"/>
    </row>
    <row r="214" ht="12.75">
      <c r="A214" s="84"/>
    </row>
    <row r="215" ht="12.75">
      <c r="A215" s="84"/>
    </row>
    <row r="216" ht="12.75">
      <c r="A216" s="84"/>
    </row>
    <row r="217" ht="12.75">
      <c r="A217" s="84"/>
    </row>
    <row r="218" ht="12.75">
      <c r="A218" s="84"/>
    </row>
    <row r="219" ht="12.75">
      <c r="A219" s="84"/>
    </row>
    <row r="220" ht="12.75">
      <c r="A220" s="84"/>
    </row>
    <row r="221" ht="12.75">
      <c r="A221" s="84"/>
    </row>
    <row r="222" ht="12.75">
      <c r="A222" s="84"/>
    </row>
    <row r="223" ht="12.75">
      <c r="A223" s="84"/>
    </row>
    <row r="224" ht="12.75">
      <c r="A224" s="84"/>
    </row>
    <row r="225" ht="12.75">
      <c r="A225" s="84"/>
    </row>
    <row r="226" ht="12.75">
      <c r="A226" s="84"/>
    </row>
    <row r="227" ht="12.75">
      <c r="A227" s="84"/>
    </row>
    <row r="228" ht="12.75">
      <c r="A228" s="84"/>
    </row>
    <row r="229" ht="12.75">
      <c r="A229" s="84"/>
    </row>
    <row r="230" ht="12.75">
      <c r="A230" s="84"/>
    </row>
    <row r="231" ht="12.75">
      <c r="A231" s="84"/>
    </row>
    <row r="232" ht="12.75">
      <c r="A232" s="84"/>
    </row>
    <row r="233" ht="12.75">
      <c r="A233" s="84"/>
    </row>
    <row r="234" ht="12.75">
      <c r="A234" s="84"/>
    </row>
    <row r="235" ht="12.75">
      <c r="A235" s="84"/>
    </row>
    <row r="236" ht="12.75">
      <c r="A236" s="84"/>
    </row>
    <row r="237" ht="12.75">
      <c r="A237" s="84"/>
    </row>
    <row r="238" ht="12.75">
      <c r="A238" s="84"/>
    </row>
    <row r="239" ht="12.75">
      <c r="A239" s="84"/>
    </row>
    <row r="240" ht="12.75">
      <c r="A240" s="84"/>
    </row>
    <row r="241" ht="12.75">
      <c r="A241" s="84"/>
    </row>
    <row r="242" ht="12.75">
      <c r="A242" s="84"/>
    </row>
    <row r="243" ht="12.75">
      <c r="A243" s="84"/>
    </row>
    <row r="244" ht="12.75">
      <c r="A244" s="84"/>
    </row>
    <row r="245" ht="12.75">
      <c r="A245" s="84"/>
    </row>
    <row r="246" ht="12.75">
      <c r="A246" s="84"/>
    </row>
    <row r="247" ht="12.75">
      <c r="A247" s="84"/>
    </row>
    <row r="248" ht="12.75">
      <c r="A248" s="84"/>
    </row>
    <row r="249" ht="12.75">
      <c r="A249" s="84"/>
    </row>
    <row r="250" ht="12.75">
      <c r="A250" s="84"/>
    </row>
    <row r="251" ht="12.75">
      <c r="A251" s="84"/>
    </row>
    <row r="252" ht="12.75">
      <c r="A252" s="84"/>
    </row>
    <row r="253" ht="12.75">
      <c r="A253" s="84"/>
    </row>
    <row r="254" ht="12.75">
      <c r="A254" s="84"/>
    </row>
  </sheetData>
  <mergeCells count="46">
    <mergeCell ref="D1:AH1"/>
    <mergeCell ref="D2:AH2"/>
    <mergeCell ref="D4:E4"/>
    <mergeCell ref="F4:O4"/>
    <mergeCell ref="AG4:AG5"/>
    <mergeCell ref="AH4:AI4"/>
    <mergeCell ref="AE3:AG3"/>
    <mergeCell ref="P4:Z4"/>
    <mergeCell ref="AA4:AF4"/>
    <mergeCell ref="AH3:AI3"/>
    <mergeCell ref="F67:AI67"/>
    <mergeCell ref="F68:AI68"/>
    <mergeCell ref="F69:AI69"/>
    <mergeCell ref="F70:AI70"/>
    <mergeCell ref="F71:AI71"/>
    <mergeCell ref="F72:AI72"/>
    <mergeCell ref="F73:AI73"/>
    <mergeCell ref="F74:AI74"/>
    <mergeCell ref="F75:AI75"/>
    <mergeCell ref="F76:AI76"/>
    <mergeCell ref="F77:AI77"/>
    <mergeCell ref="F78:AI78"/>
    <mergeCell ref="F79:AI79"/>
    <mergeCell ref="F80:AI80"/>
    <mergeCell ref="F81:AI81"/>
    <mergeCell ref="F82:AI82"/>
    <mergeCell ref="F83:AI83"/>
    <mergeCell ref="F84:AI84"/>
    <mergeCell ref="F85:AI85"/>
    <mergeCell ref="F86:AI86"/>
    <mergeCell ref="F87:AI87"/>
    <mergeCell ref="F88:AI88"/>
    <mergeCell ref="F89:AI89"/>
    <mergeCell ref="F90:AI90"/>
    <mergeCell ref="F91:AI91"/>
    <mergeCell ref="F92:AI92"/>
    <mergeCell ref="F93:AI93"/>
    <mergeCell ref="F94:AI94"/>
    <mergeCell ref="F95:AI95"/>
    <mergeCell ref="F96:AI96"/>
    <mergeCell ref="F97:AI97"/>
    <mergeCell ref="F98:AI98"/>
    <mergeCell ref="F99:AI99"/>
    <mergeCell ref="F100:AI100"/>
    <mergeCell ref="F101:AI101"/>
    <mergeCell ref="F102:AI102"/>
  </mergeCells>
  <printOptions/>
  <pageMargins left="0.3937007874015748" right="0" top="0.3937007874015748" bottom="0.3937007874015748" header="0.5118110236220472" footer="0.5118110236220472"/>
  <pageSetup fitToHeight="3" fitToWidth="2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A1" sqref="A1:G1"/>
    </sheetView>
  </sheetViews>
  <sheetFormatPr defaultColWidth="9.33203125" defaultRowHeight="12.75"/>
  <cols>
    <col min="1" max="1" width="9.33203125" style="154" customWidth="1"/>
    <col min="2" max="3" width="14.16015625" style="155" customWidth="1"/>
    <col min="4" max="4" width="14" style="155" customWidth="1"/>
    <col min="5" max="5" width="9.33203125" style="155" customWidth="1"/>
    <col min="6" max="6" width="10.33203125" style="156" customWidth="1"/>
    <col min="7" max="7" width="13" style="157" customWidth="1"/>
    <col min="8" max="8" width="13.5" style="158" customWidth="1"/>
  </cols>
  <sheetData>
    <row r="1" spans="1:8" ht="21" thickBot="1">
      <c r="A1" s="103" t="s">
        <v>302</v>
      </c>
      <c r="B1" s="103"/>
      <c r="C1" s="103"/>
      <c r="D1" s="103"/>
      <c r="E1" s="103"/>
      <c r="F1" s="103"/>
      <c r="G1" s="103"/>
      <c r="H1" s="104"/>
    </row>
    <row r="2" spans="1:8" ht="12.75">
      <c r="A2" s="105"/>
      <c r="B2" s="106" t="s">
        <v>303</v>
      </c>
      <c r="C2" s="107"/>
      <c r="D2" s="107"/>
      <c r="E2" s="108"/>
      <c r="F2" s="109" t="s">
        <v>304</v>
      </c>
      <c r="G2" s="110" t="s">
        <v>305</v>
      </c>
      <c r="H2" s="111"/>
    </row>
    <row r="3" spans="1:8" ht="13.5" thickBot="1">
      <c r="A3" s="105"/>
      <c r="B3" s="112">
        <v>30</v>
      </c>
      <c r="C3" s="113">
        <v>50</v>
      </c>
      <c r="D3" s="113">
        <v>60</v>
      </c>
      <c r="E3" s="114">
        <v>90</v>
      </c>
      <c r="F3" s="115"/>
      <c r="G3" s="116"/>
      <c r="H3" s="117"/>
    </row>
    <row r="4" spans="1:8" ht="5.25" customHeight="1" thickBot="1">
      <c r="A4" s="105"/>
      <c r="B4" s="118"/>
      <c r="C4" s="118"/>
      <c r="D4" s="118"/>
      <c r="E4" s="118"/>
      <c r="F4" s="119"/>
      <c r="G4" s="120"/>
      <c r="H4" s="104"/>
    </row>
    <row r="5" spans="1:8" ht="12.75">
      <c r="A5" s="121" t="s">
        <v>243</v>
      </c>
      <c r="B5" s="122"/>
      <c r="C5" s="123"/>
      <c r="D5" s="123"/>
      <c r="E5" s="123">
        <v>6.72</v>
      </c>
      <c r="F5" s="124">
        <f>PRODUCT(E5/E3,3600)</f>
        <v>268.79999999999995</v>
      </c>
      <c r="G5" s="125">
        <f>TRUNC(F5)</f>
        <v>268</v>
      </c>
      <c r="H5" s="104"/>
    </row>
    <row r="6" spans="1:8" ht="2.25" customHeight="1" thickBot="1">
      <c r="A6" s="126"/>
      <c r="B6" s="127"/>
      <c r="C6" s="128"/>
      <c r="D6" s="128"/>
      <c r="E6" s="128"/>
      <c r="F6" s="129">
        <f>PRODUCT(D6/D3,3600)</f>
        <v>0</v>
      </c>
      <c r="G6" s="130">
        <f>TRUNC(F6)</f>
        <v>0</v>
      </c>
      <c r="H6" s="104"/>
    </row>
    <row r="7" spans="1:8" ht="13.5" hidden="1" thickBot="1">
      <c r="A7" s="126"/>
      <c r="B7" s="127"/>
      <c r="C7" s="128"/>
      <c r="D7" s="128"/>
      <c r="E7" s="128"/>
      <c r="F7" s="129">
        <f>PRODUCT(B7/B3,3600)</f>
        <v>0</v>
      </c>
      <c r="G7" s="130">
        <f>TRUNC(F7)</f>
        <v>0</v>
      </c>
      <c r="H7" s="104"/>
    </row>
    <row r="8" spans="1:8" ht="13.5" hidden="1" thickBot="1">
      <c r="A8" s="126"/>
      <c r="B8" s="127"/>
      <c r="C8" s="128"/>
      <c r="D8" s="128"/>
      <c r="E8" s="128"/>
      <c r="F8" s="129">
        <f>PRODUCT(D8/D3,3600)</f>
        <v>0</v>
      </c>
      <c r="G8" s="130">
        <f>TRUNC(F8)</f>
        <v>0</v>
      </c>
      <c r="H8" s="104"/>
    </row>
    <row r="9" spans="1:8" ht="13.5" hidden="1" thickBot="1">
      <c r="A9" s="131"/>
      <c r="B9" s="127"/>
      <c r="C9" s="128"/>
      <c r="D9" s="128"/>
      <c r="E9" s="128"/>
      <c r="F9" s="129">
        <f>PRODUCT(E9/E3,3600)</f>
        <v>0</v>
      </c>
      <c r="G9" s="132">
        <f>TRUNC(F9)</f>
        <v>0</v>
      </c>
      <c r="H9" s="104"/>
    </row>
    <row r="10" spans="1:8" ht="13.5" thickBot="1">
      <c r="A10" s="133">
        <f>SUM(B10,C10,D10,E10)</f>
        <v>6.72</v>
      </c>
      <c r="B10" s="134">
        <f>SUM(B5:B9)</f>
        <v>0</v>
      </c>
      <c r="C10" s="135"/>
      <c r="D10" s="135">
        <f>SUM(D5:D9)</f>
        <v>0</v>
      </c>
      <c r="E10" s="135">
        <f>SUM(E5:E9)</f>
        <v>6.72</v>
      </c>
      <c r="F10" s="136"/>
      <c r="G10" s="137">
        <f>SUM(G5:G9)</f>
        <v>268</v>
      </c>
      <c r="H10" s="138" t="s">
        <v>306</v>
      </c>
    </row>
    <row r="11" spans="1:8" ht="7.5" customHeight="1" thickBot="1">
      <c r="A11" s="105"/>
      <c r="B11" s="118"/>
      <c r="C11" s="118"/>
      <c r="D11" s="118"/>
      <c r="E11" s="118"/>
      <c r="F11" s="119"/>
      <c r="G11" s="120"/>
      <c r="H11" s="104"/>
    </row>
    <row r="12" spans="1:8" ht="12.75">
      <c r="A12" s="121" t="s">
        <v>307</v>
      </c>
      <c r="B12" s="122"/>
      <c r="C12" s="123"/>
      <c r="D12" s="123">
        <v>0.62</v>
      </c>
      <c r="E12" s="123"/>
      <c r="F12" s="124">
        <f>PRODUCT(D12/D3,3600)</f>
        <v>37.2</v>
      </c>
      <c r="G12" s="125">
        <f aca="true" t="shared" si="0" ref="G12:G31">TRUNC(F12)</f>
        <v>37</v>
      </c>
      <c r="H12" s="104"/>
    </row>
    <row r="13" spans="1:8" ht="12.75">
      <c r="A13" s="126"/>
      <c r="B13" s="127"/>
      <c r="C13" s="128"/>
      <c r="D13" s="128"/>
      <c r="E13" s="128">
        <v>1.07</v>
      </c>
      <c r="F13" s="129">
        <f>PRODUCT(E13/E3,3600)</f>
        <v>42.800000000000004</v>
      </c>
      <c r="G13" s="130">
        <f t="shared" si="0"/>
        <v>42</v>
      </c>
      <c r="H13" s="104"/>
    </row>
    <row r="14" spans="1:8" ht="12.75">
      <c r="A14" s="126"/>
      <c r="B14" s="127"/>
      <c r="C14" s="128">
        <v>1.81</v>
      </c>
      <c r="D14" s="128"/>
      <c r="E14" s="128"/>
      <c r="F14" s="129">
        <f>PRODUCT(C14/C3,3600)</f>
        <v>130.32000000000002</v>
      </c>
      <c r="G14" s="130">
        <f t="shared" si="0"/>
        <v>130</v>
      </c>
      <c r="H14" s="104"/>
    </row>
    <row r="15" spans="1:8" ht="12.75">
      <c r="A15" s="126"/>
      <c r="B15" s="127"/>
      <c r="C15" s="128"/>
      <c r="D15" s="128"/>
      <c r="E15" s="128">
        <v>1.96</v>
      </c>
      <c r="F15" s="129">
        <f>PRODUCT(E15/E3,3600)</f>
        <v>78.4</v>
      </c>
      <c r="G15" s="130">
        <f t="shared" si="0"/>
        <v>78</v>
      </c>
      <c r="H15" s="104"/>
    </row>
    <row r="16" spans="1:8" ht="12.75">
      <c r="A16" s="126"/>
      <c r="B16" s="127"/>
      <c r="C16" s="128"/>
      <c r="D16" s="128">
        <v>0.3</v>
      </c>
      <c r="E16" s="128"/>
      <c r="F16" s="129">
        <f>PRODUCT(D16/D3,3600)</f>
        <v>18</v>
      </c>
      <c r="G16" s="130">
        <f t="shared" si="0"/>
        <v>18</v>
      </c>
      <c r="H16" s="104"/>
    </row>
    <row r="17" spans="1:8" ht="12.75">
      <c r="A17" s="126"/>
      <c r="B17" s="127"/>
      <c r="C17" s="128"/>
      <c r="D17" s="128"/>
      <c r="E17" s="128">
        <v>1.16</v>
      </c>
      <c r="F17" s="129">
        <f>PRODUCT(E17/E3,3600)</f>
        <v>46.39999999999999</v>
      </c>
      <c r="G17" s="130">
        <f t="shared" si="0"/>
        <v>46</v>
      </c>
      <c r="H17" s="104"/>
    </row>
    <row r="18" spans="1:8" ht="12.75">
      <c r="A18" s="126"/>
      <c r="B18" s="127"/>
      <c r="C18" s="128">
        <v>0.29</v>
      </c>
      <c r="D18" s="128"/>
      <c r="E18" s="128"/>
      <c r="F18" s="129">
        <f>PRODUCT(C18/C3,3600)</f>
        <v>20.88</v>
      </c>
      <c r="G18" s="130">
        <f t="shared" si="0"/>
        <v>20</v>
      </c>
      <c r="H18" s="104"/>
    </row>
    <row r="19" spans="1:8" ht="12.75">
      <c r="A19" s="126"/>
      <c r="B19" s="127"/>
      <c r="C19" s="128"/>
      <c r="D19" s="128"/>
      <c r="E19" s="128">
        <v>0.78</v>
      </c>
      <c r="F19" s="129">
        <f>PRODUCT(E19/E3,3600)</f>
        <v>31.2</v>
      </c>
      <c r="G19" s="130">
        <f t="shared" si="0"/>
        <v>31</v>
      </c>
      <c r="H19" s="104"/>
    </row>
    <row r="20" spans="1:8" ht="12.75">
      <c r="A20" s="126"/>
      <c r="B20" s="127"/>
      <c r="C20" s="128"/>
      <c r="D20" s="128">
        <v>0.73</v>
      </c>
      <c r="E20" s="128"/>
      <c r="F20" s="129">
        <f>PRODUCT(D20/D3,3600)</f>
        <v>43.8</v>
      </c>
      <c r="G20" s="130">
        <f t="shared" si="0"/>
        <v>43</v>
      </c>
      <c r="H20" s="104"/>
    </row>
    <row r="21" spans="1:8" ht="12.75">
      <c r="A21" s="126"/>
      <c r="B21" s="127"/>
      <c r="C21" s="128"/>
      <c r="D21" s="128"/>
      <c r="E21" s="128">
        <v>4.67</v>
      </c>
      <c r="F21" s="129">
        <f>PRODUCT(E21/E3,3600)</f>
        <v>186.79999999999998</v>
      </c>
      <c r="G21" s="130">
        <f t="shared" si="0"/>
        <v>186</v>
      </c>
      <c r="H21" s="104"/>
    </row>
    <row r="22" spans="1:8" ht="12.75">
      <c r="A22" s="126"/>
      <c r="B22" s="127"/>
      <c r="C22" s="128"/>
      <c r="D22" s="128">
        <v>0.8</v>
      </c>
      <c r="E22" s="128"/>
      <c r="F22" s="129">
        <f>PRODUCT(D22/D3,3600)</f>
        <v>48</v>
      </c>
      <c r="G22" s="130">
        <f t="shared" si="0"/>
        <v>48</v>
      </c>
      <c r="H22" s="104"/>
    </row>
    <row r="23" spans="1:8" ht="12.75">
      <c r="A23" s="126"/>
      <c r="B23" s="127"/>
      <c r="C23" s="128"/>
      <c r="D23" s="128"/>
      <c r="E23" s="128">
        <v>6.1</v>
      </c>
      <c r="F23" s="129">
        <f>PRODUCT(E23/E3,3600)</f>
        <v>243.99999999999997</v>
      </c>
      <c r="G23" s="130">
        <f t="shared" si="0"/>
        <v>244</v>
      </c>
      <c r="H23" s="104"/>
    </row>
    <row r="24" spans="1:8" ht="12.75">
      <c r="A24" s="126"/>
      <c r="B24" s="127"/>
      <c r="C24" s="128"/>
      <c r="D24" s="128">
        <v>1.08</v>
      </c>
      <c r="E24" s="128"/>
      <c r="F24" s="129">
        <f>PRODUCT(D24/D3,3600)</f>
        <v>64.80000000000001</v>
      </c>
      <c r="G24" s="130">
        <f t="shared" si="0"/>
        <v>64</v>
      </c>
      <c r="H24" s="104"/>
    </row>
    <row r="25" spans="1:8" ht="12.75">
      <c r="A25" s="126"/>
      <c r="B25" s="127"/>
      <c r="C25" s="128"/>
      <c r="D25" s="128"/>
      <c r="E25" s="128">
        <v>0.22</v>
      </c>
      <c r="F25" s="129">
        <f>PRODUCT(E25/E3,3600)</f>
        <v>8.8</v>
      </c>
      <c r="G25" s="130">
        <f t="shared" si="0"/>
        <v>8</v>
      </c>
      <c r="H25" s="104"/>
    </row>
    <row r="26" spans="1:8" ht="12.75">
      <c r="A26" s="126"/>
      <c r="B26" s="127"/>
      <c r="C26" s="128"/>
      <c r="D26" s="128">
        <v>0.61</v>
      </c>
      <c r="E26" s="128"/>
      <c r="F26" s="129">
        <f>PRODUCT(D26/D3,3600)</f>
        <v>36.599999999999994</v>
      </c>
      <c r="G26" s="130">
        <f t="shared" si="0"/>
        <v>36</v>
      </c>
      <c r="H26" s="104"/>
    </row>
    <row r="27" spans="1:8" ht="12.75">
      <c r="A27" s="126"/>
      <c r="B27" s="127"/>
      <c r="C27" s="128"/>
      <c r="D27" s="128"/>
      <c r="E27" s="128">
        <v>1.39</v>
      </c>
      <c r="F27" s="129">
        <f>PRODUCT(E27/E3,3600)</f>
        <v>55.599999999999994</v>
      </c>
      <c r="G27" s="130">
        <f t="shared" si="0"/>
        <v>55</v>
      </c>
      <c r="H27" s="104"/>
    </row>
    <row r="28" spans="1:8" ht="12.75">
      <c r="A28" s="126"/>
      <c r="B28" s="127"/>
      <c r="C28" s="128"/>
      <c r="D28" s="128">
        <v>0.52</v>
      </c>
      <c r="E28" s="128"/>
      <c r="F28" s="129">
        <f>PRODUCT(D28/D3,3600)</f>
        <v>31.2</v>
      </c>
      <c r="G28" s="130">
        <f t="shared" si="0"/>
        <v>31</v>
      </c>
      <c r="H28" s="104"/>
    </row>
    <row r="29" spans="1:8" ht="12.75">
      <c r="A29" s="126"/>
      <c r="B29" s="127"/>
      <c r="C29" s="128"/>
      <c r="D29" s="128"/>
      <c r="E29" s="128">
        <v>10.18</v>
      </c>
      <c r="F29" s="129">
        <f>PRODUCT(E29/E3,3600)</f>
        <v>407.2</v>
      </c>
      <c r="G29" s="130">
        <f t="shared" si="0"/>
        <v>407</v>
      </c>
      <c r="H29" s="104"/>
    </row>
    <row r="30" spans="1:8" ht="12.75">
      <c r="A30" s="126"/>
      <c r="B30" s="127"/>
      <c r="C30" s="128"/>
      <c r="D30" s="128">
        <v>3.08</v>
      </c>
      <c r="E30" s="128"/>
      <c r="F30" s="129">
        <f>PRODUCT(D30/D3,3600)</f>
        <v>184.8</v>
      </c>
      <c r="G30" s="130">
        <f t="shared" si="0"/>
        <v>184</v>
      </c>
      <c r="H30" s="104"/>
    </row>
    <row r="31" spans="1:8" ht="13.5" thickBot="1">
      <c r="A31" s="131"/>
      <c r="B31" s="127"/>
      <c r="C31" s="128"/>
      <c r="D31" s="128"/>
      <c r="E31" s="128">
        <v>3.22</v>
      </c>
      <c r="F31" s="129">
        <f>PRODUCT(E31/E3,3600)</f>
        <v>128.8</v>
      </c>
      <c r="G31" s="132">
        <f t="shared" si="0"/>
        <v>128</v>
      </c>
      <c r="H31" s="104"/>
    </row>
    <row r="32" spans="1:8" ht="13.5" thickBot="1">
      <c r="A32" s="133">
        <f>SUM(B32,C32,D32,E32)</f>
        <v>40.59</v>
      </c>
      <c r="B32" s="134"/>
      <c r="C32" s="135">
        <f>SUM(C12:C31)</f>
        <v>2.1</v>
      </c>
      <c r="D32" s="135">
        <f>SUM(D12:D31)</f>
        <v>7.74</v>
      </c>
      <c r="E32" s="135">
        <f>SUM(E12:E31)</f>
        <v>30.75</v>
      </c>
      <c r="F32" s="136"/>
      <c r="G32" s="137">
        <f>SUM(G12:G31)</f>
        <v>1836</v>
      </c>
      <c r="H32" s="138" t="s">
        <v>308</v>
      </c>
    </row>
    <row r="33" spans="1:8" ht="5.25" customHeight="1" thickBot="1">
      <c r="A33" s="105"/>
      <c r="B33" s="118"/>
      <c r="C33" s="118"/>
      <c r="D33" s="118"/>
      <c r="E33" s="118"/>
      <c r="F33" s="119"/>
      <c r="G33" s="120"/>
      <c r="H33" s="104"/>
    </row>
    <row r="34" spans="1:8" ht="12.75">
      <c r="A34" s="121" t="s">
        <v>249</v>
      </c>
      <c r="B34" s="139"/>
      <c r="C34" s="123"/>
      <c r="D34" s="123"/>
      <c r="E34" s="123">
        <v>7.13</v>
      </c>
      <c r="F34" s="124">
        <f>PRODUCT(E34/E3,3600)</f>
        <v>285.2</v>
      </c>
      <c r="G34" s="125">
        <f aca="true" t="shared" si="1" ref="G34:G50">TRUNC(F34)</f>
        <v>285</v>
      </c>
      <c r="H34" s="104"/>
    </row>
    <row r="35" spans="1:8" ht="12.75">
      <c r="A35" s="126"/>
      <c r="B35" s="140"/>
      <c r="C35" s="128">
        <v>0.86</v>
      </c>
      <c r="D35" s="128"/>
      <c r="E35" s="128"/>
      <c r="F35" s="129">
        <f>PRODUCT(C35/C3,3600)</f>
        <v>61.92</v>
      </c>
      <c r="G35" s="130">
        <f t="shared" si="1"/>
        <v>61</v>
      </c>
      <c r="H35" s="104"/>
    </row>
    <row r="36" spans="1:8" ht="12.75">
      <c r="A36" s="126"/>
      <c r="B36" s="140"/>
      <c r="C36" s="128"/>
      <c r="D36" s="128"/>
      <c r="E36" s="128">
        <v>4.2</v>
      </c>
      <c r="F36" s="129">
        <f>PRODUCT(E36/E3,3600)</f>
        <v>168</v>
      </c>
      <c r="G36" s="130">
        <f t="shared" si="1"/>
        <v>168</v>
      </c>
      <c r="H36" s="104"/>
    </row>
    <row r="37" spans="1:8" ht="12.75">
      <c r="A37" s="126"/>
      <c r="B37" s="140"/>
      <c r="C37" s="128">
        <v>1.01</v>
      </c>
      <c r="D37" s="128"/>
      <c r="E37" s="128"/>
      <c r="F37" s="129">
        <f>PRODUCT(C37/C3,3600)</f>
        <v>72.72</v>
      </c>
      <c r="G37" s="130">
        <f t="shared" si="1"/>
        <v>72</v>
      </c>
      <c r="H37" s="104"/>
    </row>
    <row r="38" spans="1:8" ht="12.75">
      <c r="A38" s="126"/>
      <c r="B38" s="140"/>
      <c r="C38" s="128"/>
      <c r="D38" s="128"/>
      <c r="E38" s="128">
        <v>0.45</v>
      </c>
      <c r="F38" s="129">
        <f>PRODUCT(E38/E3,3600)</f>
        <v>18</v>
      </c>
      <c r="G38" s="130">
        <f t="shared" si="1"/>
        <v>18</v>
      </c>
      <c r="H38" s="104"/>
    </row>
    <row r="39" spans="1:8" ht="12.75">
      <c r="A39" s="126"/>
      <c r="B39" s="140"/>
      <c r="C39" s="128">
        <v>1.11</v>
      </c>
      <c r="D39" s="128"/>
      <c r="E39" s="128"/>
      <c r="F39" s="129">
        <f>PRODUCT(C39/C3,3600)</f>
        <v>79.92</v>
      </c>
      <c r="G39" s="130">
        <f t="shared" si="1"/>
        <v>79</v>
      </c>
      <c r="H39" s="104"/>
    </row>
    <row r="40" spans="1:8" ht="12.75">
      <c r="A40" s="126"/>
      <c r="B40" s="140"/>
      <c r="C40" s="128"/>
      <c r="D40" s="128"/>
      <c r="E40" s="128">
        <v>2.38</v>
      </c>
      <c r="F40" s="129">
        <f>PRODUCT(E40/E3,3600)</f>
        <v>95.2</v>
      </c>
      <c r="G40" s="130">
        <f t="shared" si="1"/>
        <v>95</v>
      </c>
      <c r="H40" s="104"/>
    </row>
    <row r="41" spans="1:8" ht="12.75">
      <c r="A41" s="126"/>
      <c r="B41" s="140"/>
      <c r="C41" s="128">
        <v>0.83</v>
      </c>
      <c r="D41" s="128"/>
      <c r="E41" s="128"/>
      <c r="F41" s="129">
        <f>PRODUCT(C41/C3,3600)</f>
        <v>59.76</v>
      </c>
      <c r="G41" s="130">
        <f t="shared" si="1"/>
        <v>59</v>
      </c>
      <c r="H41" s="104"/>
    </row>
    <row r="42" spans="1:8" ht="12.75">
      <c r="A42" s="126"/>
      <c r="B42" s="140"/>
      <c r="C42" s="128"/>
      <c r="D42" s="128"/>
      <c r="E42" s="128">
        <v>1.8</v>
      </c>
      <c r="F42" s="129">
        <f>PRODUCT(E42/E3,3600)</f>
        <v>72</v>
      </c>
      <c r="G42" s="130">
        <f t="shared" si="1"/>
        <v>72</v>
      </c>
      <c r="H42" s="104"/>
    </row>
    <row r="43" spans="1:8" ht="12.75">
      <c r="A43" s="126"/>
      <c r="B43" s="140"/>
      <c r="C43" s="128">
        <v>1.32</v>
      </c>
      <c r="D43" s="128"/>
      <c r="E43" s="128"/>
      <c r="F43" s="129">
        <f>PRODUCT(C43/C3,3600)</f>
        <v>95.04</v>
      </c>
      <c r="G43" s="130">
        <f t="shared" si="1"/>
        <v>95</v>
      </c>
      <c r="H43" s="104"/>
    </row>
    <row r="44" spans="1:8" ht="12.75">
      <c r="A44" s="126"/>
      <c r="B44" s="140"/>
      <c r="C44" s="128"/>
      <c r="D44" s="128"/>
      <c r="E44" s="128">
        <v>3.75</v>
      </c>
      <c r="F44" s="129">
        <f>PRODUCT(E44/E3,3600)</f>
        <v>150</v>
      </c>
      <c r="G44" s="130">
        <f t="shared" si="1"/>
        <v>150</v>
      </c>
      <c r="H44" s="104"/>
    </row>
    <row r="45" spans="1:8" ht="12.75">
      <c r="A45" s="126"/>
      <c r="B45" s="140"/>
      <c r="C45" s="128">
        <v>1.03</v>
      </c>
      <c r="D45" s="128"/>
      <c r="E45" s="128"/>
      <c r="F45" s="129">
        <f>PRODUCT(C45/C3,3600)</f>
        <v>74.16</v>
      </c>
      <c r="G45" s="130">
        <f t="shared" si="1"/>
        <v>74</v>
      </c>
      <c r="H45" s="104"/>
    </row>
    <row r="46" spans="1:8" ht="12.75">
      <c r="A46" s="126"/>
      <c r="B46" s="140"/>
      <c r="C46" s="128"/>
      <c r="D46" s="128"/>
      <c r="E46" s="128">
        <v>1.35</v>
      </c>
      <c r="F46" s="129">
        <f>PRODUCT(E46/E3,3600)</f>
        <v>54.00000000000001</v>
      </c>
      <c r="G46" s="130">
        <f t="shared" si="1"/>
        <v>54</v>
      </c>
      <c r="H46" s="104"/>
    </row>
    <row r="47" spans="1:8" ht="12.75">
      <c r="A47" s="126"/>
      <c r="B47" s="140"/>
      <c r="C47" s="128"/>
      <c r="D47" s="128">
        <v>2.44</v>
      </c>
      <c r="E47" s="128"/>
      <c r="F47" s="129">
        <f>PRODUCT(D47/D3,3600)</f>
        <v>146.39999999999998</v>
      </c>
      <c r="G47" s="130">
        <f t="shared" si="1"/>
        <v>146</v>
      </c>
      <c r="H47" s="104"/>
    </row>
    <row r="48" spans="1:8" ht="12.75">
      <c r="A48" s="126"/>
      <c r="B48" s="140"/>
      <c r="C48" s="128"/>
      <c r="D48" s="128"/>
      <c r="E48" s="128">
        <v>5.58</v>
      </c>
      <c r="F48" s="129">
        <f>PRODUCT(E48/E3,3600)</f>
        <v>223.2</v>
      </c>
      <c r="G48" s="130">
        <f t="shared" si="1"/>
        <v>223</v>
      </c>
      <c r="H48" s="104"/>
    </row>
    <row r="49" spans="1:8" ht="12.75">
      <c r="A49" s="126"/>
      <c r="B49" s="140"/>
      <c r="C49" s="128"/>
      <c r="D49" s="128">
        <v>0.08</v>
      </c>
      <c r="E49" s="128"/>
      <c r="F49" s="129">
        <f>PRODUCT(D49/D3,3600)</f>
        <v>4.8</v>
      </c>
      <c r="G49" s="130">
        <f t="shared" si="1"/>
        <v>4</v>
      </c>
      <c r="H49" s="104"/>
    </row>
    <row r="50" spans="1:8" ht="13.5" thickBot="1">
      <c r="A50" s="131"/>
      <c r="B50" s="140"/>
      <c r="C50" s="128"/>
      <c r="D50" s="128"/>
      <c r="E50" s="128">
        <v>7.8</v>
      </c>
      <c r="F50" s="129">
        <f>PRODUCT(E50/E3,3600)</f>
        <v>312</v>
      </c>
      <c r="G50" s="132">
        <f t="shared" si="1"/>
        <v>312</v>
      </c>
      <c r="H50" s="104"/>
    </row>
    <row r="51" spans="1:8" ht="13.5" thickBot="1">
      <c r="A51" s="133">
        <f>SUM(C51,D51,E51)</f>
        <v>43.12</v>
      </c>
      <c r="B51" s="135"/>
      <c r="C51" s="135">
        <f>SUM(C34:C50)</f>
        <v>6.160000000000001</v>
      </c>
      <c r="D51" s="135">
        <f>SUM(D34:D50)</f>
        <v>2.52</v>
      </c>
      <c r="E51" s="135">
        <f>SUM(E34:E50)</f>
        <v>34.44</v>
      </c>
      <c r="F51" s="136"/>
      <c r="G51" s="137">
        <f>SUM(G34:G50)</f>
        <v>1967</v>
      </c>
      <c r="H51" s="138" t="s">
        <v>309</v>
      </c>
    </row>
    <row r="52" spans="1:8" ht="6.75" customHeight="1" thickBot="1">
      <c r="A52" s="105"/>
      <c r="B52" s="118"/>
      <c r="C52" s="118"/>
      <c r="D52" s="118"/>
      <c r="E52" s="118"/>
      <c r="F52" s="119"/>
      <c r="G52" s="120"/>
      <c r="H52" s="104"/>
    </row>
    <row r="53" spans="1:8" ht="13.5" thickBot="1">
      <c r="A53" s="133" t="s">
        <v>253</v>
      </c>
      <c r="B53" s="139"/>
      <c r="C53" s="123"/>
      <c r="D53" s="123"/>
      <c r="E53" s="123">
        <v>1</v>
      </c>
      <c r="F53" s="124">
        <f>PRODUCT(E53/E3,3600)</f>
        <v>40</v>
      </c>
      <c r="G53" s="141">
        <f>TRUNC(F53)</f>
        <v>40</v>
      </c>
      <c r="H53" s="104"/>
    </row>
    <row r="54" spans="1:8" ht="13.5" thickBot="1">
      <c r="A54" s="133">
        <v>1</v>
      </c>
      <c r="B54" s="135"/>
      <c r="C54" s="135"/>
      <c r="D54" s="135"/>
      <c r="E54" s="135">
        <f>SUM(E53)</f>
        <v>1</v>
      </c>
      <c r="F54" s="136"/>
      <c r="G54" s="137">
        <f>SUM(G53)</f>
        <v>40</v>
      </c>
      <c r="H54" s="138" t="s">
        <v>310</v>
      </c>
    </row>
    <row r="55" spans="1:8" ht="5.25" customHeight="1" thickBot="1">
      <c r="A55" s="105"/>
      <c r="B55" s="118"/>
      <c r="C55" s="118"/>
      <c r="D55" s="118"/>
      <c r="E55" s="118"/>
      <c r="F55" s="119"/>
      <c r="G55" s="120"/>
      <c r="H55" s="104"/>
    </row>
    <row r="56" spans="1:8" ht="12.75">
      <c r="A56" s="121" t="s">
        <v>256</v>
      </c>
      <c r="B56" s="139"/>
      <c r="C56" s="123"/>
      <c r="D56" s="123"/>
      <c r="E56" s="123">
        <v>6.59</v>
      </c>
      <c r="F56" s="124">
        <f>PRODUCT(E56/E3,3600)</f>
        <v>263.59999999999997</v>
      </c>
      <c r="G56" s="125">
        <f aca="true" t="shared" si="2" ref="G56:G64">TRUNC(F56)</f>
        <v>263</v>
      </c>
      <c r="H56" s="104"/>
    </row>
    <row r="57" spans="1:8" ht="12.75">
      <c r="A57" s="126"/>
      <c r="B57" s="140"/>
      <c r="C57" s="128"/>
      <c r="D57" s="128">
        <v>0.46</v>
      </c>
      <c r="E57" s="128"/>
      <c r="F57" s="129">
        <f>PRODUCT(D57/D3,3600)</f>
        <v>27.6</v>
      </c>
      <c r="G57" s="130">
        <f t="shared" si="2"/>
        <v>27</v>
      </c>
      <c r="H57" s="104"/>
    </row>
    <row r="58" spans="1:8" ht="12.75">
      <c r="A58" s="126"/>
      <c r="B58" s="140"/>
      <c r="C58" s="128"/>
      <c r="D58" s="128"/>
      <c r="E58" s="128">
        <v>17.71</v>
      </c>
      <c r="F58" s="129">
        <f>PRODUCT(E58/E3,3600)</f>
        <v>708.4</v>
      </c>
      <c r="G58" s="130">
        <f t="shared" si="2"/>
        <v>708</v>
      </c>
      <c r="H58" s="104"/>
    </row>
    <row r="59" spans="1:8" ht="12.75">
      <c r="A59" s="126"/>
      <c r="B59" s="140"/>
      <c r="C59" s="128"/>
      <c r="D59" s="128">
        <v>1.14</v>
      </c>
      <c r="E59" s="128"/>
      <c r="F59" s="129">
        <f>PRODUCT(D59/D3,3600)</f>
        <v>68.39999999999999</v>
      </c>
      <c r="G59" s="130">
        <f t="shared" si="2"/>
        <v>68</v>
      </c>
      <c r="H59" s="104"/>
    </row>
    <row r="60" spans="1:8" ht="12.75">
      <c r="A60" s="126"/>
      <c r="B60" s="140"/>
      <c r="C60" s="128"/>
      <c r="D60" s="128"/>
      <c r="E60" s="128">
        <v>8.35</v>
      </c>
      <c r="F60" s="129">
        <f>PRODUCT(E60/E3,3600)</f>
        <v>334</v>
      </c>
      <c r="G60" s="130">
        <f t="shared" si="2"/>
        <v>334</v>
      </c>
      <c r="H60" s="104"/>
    </row>
    <row r="61" spans="1:8" ht="12.75">
      <c r="A61" s="126"/>
      <c r="B61" s="140"/>
      <c r="C61" s="128"/>
      <c r="D61" s="128">
        <v>1.86</v>
      </c>
      <c r="E61" s="128"/>
      <c r="F61" s="129">
        <f>PRODUCT(D61/D3,3600)</f>
        <v>111.60000000000001</v>
      </c>
      <c r="G61" s="130">
        <f t="shared" si="2"/>
        <v>111</v>
      </c>
      <c r="H61" s="104"/>
    </row>
    <row r="62" spans="1:8" ht="12.75">
      <c r="A62" s="126"/>
      <c r="B62" s="140"/>
      <c r="C62" s="128"/>
      <c r="D62" s="128"/>
      <c r="E62" s="128">
        <v>0.95</v>
      </c>
      <c r="F62" s="129">
        <f>PRODUCT(E62/E3,3600)</f>
        <v>38</v>
      </c>
      <c r="G62" s="130">
        <f t="shared" si="2"/>
        <v>38</v>
      </c>
      <c r="H62" s="104"/>
    </row>
    <row r="63" spans="1:8" ht="12.75">
      <c r="A63" s="126"/>
      <c r="B63" s="140"/>
      <c r="C63" s="128"/>
      <c r="D63" s="128">
        <v>0.65</v>
      </c>
      <c r="E63" s="128"/>
      <c r="F63" s="129">
        <f>PRODUCT(D63/D3,3600)</f>
        <v>39</v>
      </c>
      <c r="G63" s="130">
        <f t="shared" si="2"/>
        <v>39</v>
      </c>
      <c r="H63" s="104"/>
    </row>
    <row r="64" spans="1:8" ht="13.5" thickBot="1">
      <c r="A64" s="131"/>
      <c r="B64" s="140"/>
      <c r="C64" s="128"/>
      <c r="D64" s="128"/>
      <c r="E64" s="128">
        <v>1.92</v>
      </c>
      <c r="F64" s="129">
        <f>PRODUCT(E64/E3,3600)</f>
        <v>76.8</v>
      </c>
      <c r="G64" s="132">
        <f t="shared" si="2"/>
        <v>76</v>
      </c>
      <c r="H64" s="104"/>
    </row>
    <row r="65" spans="1:8" ht="13.5" thickBot="1">
      <c r="A65" s="133">
        <f>SUM(D65,E65)</f>
        <v>39.63</v>
      </c>
      <c r="B65" s="135"/>
      <c r="C65" s="135"/>
      <c r="D65" s="135">
        <f>SUM(D56:D64)</f>
        <v>4.11</v>
      </c>
      <c r="E65" s="135">
        <f>SUM(E56:E64)</f>
        <v>35.52</v>
      </c>
      <c r="F65" s="136"/>
      <c r="G65" s="137">
        <f>SUM(G56:G64)</f>
        <v>1664</v>
      </c>
      <c r="H65" s="138" t="s">
        <v>311</v>
      </c>
    </row>
    <row r="66" spans="1:8" ht="27.75" customHeight="1" thickBot="1">
      <c r="A66" s="142" t="s">
        <v>312</v>
      </c>
      <c r="B66" s="142"/>
      <c r="C66" s="142"/>
      <c r="D66" s="142"/>
      <c r="E66" s="142"/>
      <c r="F66" s="142"/>
      <c r="G66" s="120"/>
      <c r="H66" s="104"/>
    </row>
    <row r="67" spans="1:8" ht="12.75">
      <c r="A67" s="105"/>
      <c r="B67" s="143" t="s">
        <v>313</v>
      </c>
      <c r="C67" s="143" t="s">
        <v>314</v>
      </c>
      <c r="D67" s="143" t="s">
        <v>315</v>
      </c>
      <c r="E67" s="143"/>
      <c r="F67" s="144" t="s">
        <v>305</v>
      </c>
      <c r="G67" s="120"/>
      <c r="H67" s="104"/>
    </row>
    <row r="68" spans="1:8" ht="13.5" thickBot="1">
      <c r="A68" s="105"/>
      <c r="B68" s="145" t="s">
        <v>316</v>
      </c>
      <c r="C68" s="145" t="s">
        <v>317</v>
      </c>
      <c r="D68" s="145" t="s">
        <v>318</v>
      </c>
      <c r="E68" s="145" t="s">
        <v>319</v>
      </c>
      <c r="F68" s="146" t="s">
        <v>320</v>
      </c>
      <c r="G68" s="120"/>
      <c r="H68" s="104"/>
    </row>
    <row r="69" spans="1:8" ht="18.75" customHeight="1">
      <c r="A69" s="147" t="s">
        <v>244</v>
      </c>
      <c r="B69" s="148">
        <v>9.14</v>
      </c>
      <c r="C69" s="149">
        <v>51.5</v>
      </c>
      <c r="D69" s="150">
        <v>0.006944444444444444</v>
      </c>
      <c r="E69" s="150">
        <v>0.001388888888888889</v>
      </c>
      <c r="F69" s="151">
        <v>0.005555555555555556</v>
      </c>
      <c r="G69" s="120"/>
      <c r="H69" s="104"/>
    </row>
    <row r="70" spans="1:8" ht="18.75" customHeight="1">
      <c r="A70" s="152" t="s">
        <v>247</v>
      </c>
      <c r="B70" s="148">
        <v>41.32</v>
      </c>
      <c r="C70" s="149">
        <v>58.2</v>
      </c>
      <c r="D70" s="150">
        <v>0.029166666666666664</v>
      </c>
      <c r="E70" s="150">
        <v>0.003472222222222222</v>
      </c>
      <c r="F70" s="151">
        <v>0.025694444444444447</v>
      </c>
      <c r="G70" s="120"/>
      <c r="H70" s="104"/>
    </row>
    <row r="71" spans="1:8" ht="18.75" customHeight="1">
      <c r="A71" s="152" t="s">
        <v>254</v>
      </c>
      <c r="B71" s="148">
        <v>3.64</v>
      </c>
      <c r="C71" s="149">
        <v>36.8</v>
      </c>
      <c r="D71" s="150">
        <v>0.003472222222222222</v>
      </c>
      <c r="E71" s="150">
        <v>0.0006944444444444445</v>
      </c>
      <c r="F71" s="151">
        <v>0.002777777777777778</v>
      </c>
      <c r="G71" s="120"/>
      <c r="H71" s="104"/>
    </row>
    <row r="72" spans="1:8" ht="18.75" customHeight="1" thickBot="1">
      <c r="A72" s="153" t="s">
        <v>257</v>
      </c>
      <c r="B72" s="148">
        <v>40.05</v>
      </c>
      <c r="C72" s="149">
        <v>50.9</v>
      </c>
      <c r="D72" s="150">
        <v>0.03263888888888889</v>
      </c>
      <c r="E72" s="150">
        <v>0.003472222222222222</v>
      </c>
      <c r="F72" s="151">
        <v>0.029166666666666664</v>
      </c>
      <c r="G72" s="120"/>
      <c r="H72" s="104"/>
    </row>
    <row r="73" spans="1:8" ht="18.75" customHeight="1">
      <c r="A73" s="105"/>
      <c r="B73" s="118"/>
      <c r="C73" s="118"/>
      <c r="D73" s="118"/>
      <c r="E73" s="118"/>
      <c r="F73" s="119"/>
      <c r="G73" s="120"/>
      <c r="H73" s="104"/>
    </row>
    <row r="74" spans="1:8" ht="12.75">
      <c r="A74" s="105"/>
      <c r="B74" s="118"/>
      <c r="C74" s="118"/>
      <c r="D74" s="118"/>
      <c r="E74" s="118"/>
      <c r="F74" s="119"/>
      <c r="G74" s="120"/>
      <c r="H74" s="104"/>
    </row>
    <row r="75" spans="7:8" ht="12.75">
      <c r="G75" s="120"/>
      <c r="H75" s="104"/>
    </row>
  </sheetData>
  <mergeCells count="9">
    <mergeCell ref="A66:F66"/>
    <mergeCell ref="A12:A31"/>
    <mergeCell ref="A34:A50"/>
    <mergeCell ref="A1:G1"/>
    <mergeCell ref="A56:A64"/>
    <mergeCell ref="G2:H3"/>
    <mergeCell ref="B2:E2"/>
    <mergeCell ref="F2:F3"/>
    <mergeCell ref="A5:A9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ASPAS NGSA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V. Potemkin</dc:creator>
  <cp:keywords/>
  <dc:description/>
  <cp:lastModifiedBy>Alexey K. Zheckov</cp:lastModifiedBy>
  <cp:lastPrinted>2000-10-15T08:42:30Z</cp:lastPrinted>
  <dcterms:created xsi:type="dcterms:W3CDTF">2000-10-15T08:30:21Z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